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-15" yWindow="-15" windowWidth="14400" windowHeight="12840" tabRatio="908" activeTab="6"/>
  </bookViews>
  <sheets>
    <sheet name="April" sheetId="35" r:id="rId1"/>
    <sheet name="May" sheetId="34" r:id="rId2"/>
    <sheet name="June" sheetId="33" r:id="rId3"/>
    <sheet name="July" sheetId="32" r:id="rId4"/>
    <sheet name="August" sheetId="31" r:id="rId5"/>
    <sheet name="Sept" sheetId="28" r:id="rId6"/>
    <sheet name="Totals" sheetId="30" r:id="rId7"/>
    <sheet name="Teams" sheetId="36" r:id="rId8"/>
  </sheets>
  <calcPr calcId="145621"/>
</workbook>
</file>

<file path=xl/calcChain.xml><?xml version="1.0" encoding="utf-8"?>
<calcChain xmlns="http://schemas.openxmlformats.org/spreadsheetml/2006/main">
  <c r="A14" i="30" l="1"/>
  <c r="A16" i="30"/>
  <c r="A13" i="30"/>
  <c r="A15" i="30"/>
  <c r="A4" i="35" l="1"/>
  <c r="A10" i="35"/>
  <c r="A16" i="35"/>
  <c r="B21" i="35" l="1"/>
  <c r="C21" i="35"/>
  <c r="D21" i="35"/>
  <c r="E21" i="35"/>
  <c r="F21" i="35"/>
  <c r="G21" i="35"/>
  <c r="H21" i="35"/>
  <c r="I21" i="35"/>
  <c r="J21" i="35"/>
  <c r="K21" i="35"/>
  <c r="L21" i="35"/>
  <c r="M21" i="35"/>
  <c r="N21" i="35"/>
  <c r="O21" i="35"/>
  <c r="P21" i="35"/>
  <c r="Q21" i="35"/>
  <c r="A2" i="30"/>
  <c r="A3" i="30"/>
  <c r="A4" i="30"/>
  <c r="A5" i="30"/>
  <c r="A6" i="30"/>
  <c r="A7" i="30"/>
  <c r="A8" i="30"/>
  <c r="A9" i="30"/>
  <c r="A10" i="30"/>
  <c r="A11" i="30"/>
  <c r="A12" i="30"/>
  <c r="A17" i="30"/>
  <c r="A2" i="28"/>
  <c r="A3" i="28"/>
  <c r="A4" i="28"/>
  <c r="A5" i="28"/>
  <c r="A6" i="28"/>
  <c r="A7" i="28"/>
  <c r="A8" i="28"/>
  <c r="A9" i="28"/>
  <c r="A10" i="28"/>
  <c r="A11" i="28"/>
  <c r="A12" i="28"/>
  <c r="A13" i="28"/>
  <c r="A14" i="28"/>
  <c r="A15" i="28"/>
  <c r="A16" i="28"/>
  <c r="A17" i="28"/>
  <c r="B20" i="28"/>
  <c r="C20" i="28"/>
  <c r="D20" i="28"/>
  <c r="E20" i="28"/>
  <c r="F20" i="28"/>
  <c r="G20" i="28"/>
  <c r="H20" i="28"/>
  <c r="I20" i="28"/>
  <c r="J20" i="28"/>
  <c r="K20" i="28"/>
  <c r="L20" i="28"/>
  <c r="M20" i="28"/>
  <c r="N20" i="28"/>
  <c r="O20" i="28"/>
  <c r="P20" i="28"/>
  <c r="Q20" i="28"/>
  <c r="B21" i="28"/>
  <c r="C21" i="28"/>
  <c r="D21" i="28"/>
  <c r="E21" i="28"/>
  <c r="F21" i="28"/>
  <c r="G21" i="28"/>
  <c r="H21" i="28"/>
  <c r="I21" i="28"/>
  <c r="J21" i="28"/>
  <c r="K21" i="28"/>
  <c r="L21" i="28"/>
  <c r="M21" i="28"/>
  <c r="N21" i="28"/>
  <c r="O21" i="28"/>
  <c r="P21" i="28"/>
  <c r="Q21" i="28"/>
  <c r="B24" i="28"/>
  <c r="C24" i="28"/>
  <c r="D24" i="28"/>
  <c r="E24" i="28"/>
  <c r="F24" i="28"/>
  <c r="G24" i="28"/>
  <c r="H24" i="28"/>
  <c r="I24" i="28"/>
  <c r="J24" i="28"/>
  <c r="K24" i="28"/>
  <c r="L24" i="28"/>
  <c r="M24" i="28"/>
  <c r="N24" i="28"/>
  <c r="O24" i="28"/>
  <c r="P24" i="28"/>
  <c r="Q24" i="28"/>
  <c r="B27" i="28"/>
  <c r="C27" i="28"/>
  <c r="D27" i="28"/>
  <c r="E27" i="28"/>
  <c r="F27" i="28"/>
  <c r="G27" i="28"/>
  <c r="H27" i="28"/>
  <c r="I27" i="28"/>
  <c r="J27" i="28"/>
  <c r="K27" i="28"/>
  <c r="L27" i="28"/>
  <c r="M27" i="28"/>
  <c r="N27" i="28"/>
  <c r="O27" i="28"/>
  <c r="P27" i="28"/>
  <c r="Q27" i="28"/>
  <c r="B30" i="28"/>
  <c r="C30" i="28"/>
  <c r="D30" i="28"/>
  <c r="E30" i="28"/>
  <c r="F30" i="28"/>
  <c r="G30" i="28"/>
  <c r="H30" i="28"/>
  <c r="I30" i="28"/>
  <c r="J30" i="28"/>
  <c r="K30" i="28"/>
  <c r="L30" i="28"/>
  <c r="M30" i="28"/>
  <c r="N30" i="28"/>
  <c r="O30" i="28"/>
  <c r="P30" i="28"/>
  <c r="Q30" i="28"/>
  <c r="B33" i="28"/>
  <c r="C33" i="28"/>
  <c r="D33" i="28"/>
  <c r="E33" i="28"/>
  <c r="F33" i="28"/>
  <c r="G33" i="28"/>
  <c r="H33" i="28"/>
  <c r="I33" i="28"/>
  <c r="J33" i="28"/>
  <c r="K33" i="28"/>
  <c r="L33" i="28"/>
  <c r="M33" i="28"/>
  <c r="N33" i="28"/>
  <c r="O33" i="28"/>
  <c r="P33" i="28"/>
  <c r="Q33" i="28"/>
  <c r="B36" i="28"/>
  <c r="C36" i="28"/>
  <c r="D36" i="28"/>
  <c r="E36" i="28"/>
  <c r="F36" i="28"/>
  <c r="G36" i="28"/>
  <c r="H36" i="28"/>
  <c r="I36" i="28"/>
  <c r="J36" i="28"/>
  <c r="K36" i="28"/>
  <c r="L36" i="28"/>
  <c r="M36" i="28"/>
  <c r="N36" i="28"/>
  <c r="O36" i="28"/>
  <c r="P36" i="28"/>
  <c r="Q36" i="28"/>
  <c r="B39" i="28"/>
  <c r="C39" i="28"/>
  <c r="D39" i="28"/>
  <c r="E39" i="28"/>
  <c r="F39" i="28"/>
  <c r="G39" i="28"/>
  <c r="H39" i="28"/>
  <c r="I39" i="28"/>
  <c r="J39" i="28"/>
  <c r="K39" i="28"/>
  <c r="L39" i="28"/>
  <c r="M39" i="28"/>
  <c r="N39" i="28"/>
  <c r="O39" i="28"/>
  <c r="P39" i="28"/>
  <c r="Q39" i="28"/>
  <c r="B42" i="28"/>
  <c r="C42" i="28"/>
  <c r="D42" i="28"/>
  <c r="E42" i="28"/>
  <c r="F42" i="28"/>
  <c r="G42" i="28"/>
  <c r="H42" i="28"/>
  <c r="I42" i="28"/>
  <c r="J42" i="28"/>
  <c r="K42" i="28"/>
  <c r="L42" i="28"/>
  <c r="M42" i="28"/>
  <c r="N42" i="28"/>
  <c r="O42" i="28"/>
  <c r="P42" i="28"/>
  <c r="Q42" i="28"/>
  <c r="B45" i="28"/>
  <c r="C45" i="28"/>
  <c r="D45" i="28"/>
  <c r="E45" i="28"/>
  <c r="F45" i="28"/>
  <c r="G45" i="28"/>
  <c r="H45" i="28"/>
  <c r="I45" i="28"/>
  <c r="J45" i="28"/>
  <c r="K45" i="28"/>
  <c r="L45" i="28"/>
  <c r="M45" i="28"/>
  <c r="N45" i="28"/>
  <c r="O45" i="28"/>
  <c r="P45" i="28"/>
  <c r="Q45" i="28"/>
  <c r="B53" i="28"/>
  <c r="B48" i="28" s="1"/>
  <c r="C53" i="28"/>
  <c r="C48" i="28" s="1"/>
  <c r="D53" i="28"/>
  <c r="D48" i="28" s="1"/>
  <c r="E53" i="28"/>
  <c r="E48" i="28" s="1"/>
  <c r="F53" i="28"/>
  <c r="F48" i="28" s="1"/>
  <c r="G53" i="28"/>
  <c r="G48" i="28" s="1"/>
  <c r="H53" i="28"/>
  <c r="H48" i="28" s="1"/>
  <c r="I53" i="28"/>
  <c r="I48" i="28" s="1"/>
  <c r="J53" i="28"/>
  <c r="J48" i="28" s="1"/>
  <c r="K53" i="28"/>
  <c r="K48" i="28" s="1"/>
  <c r="L53" i="28"/>
  <c r="L48" i="28" s="1"/>
  <c r="M53" i="28"/>
  <c r="M48" i="28" s="1"/>
  <c r="N53" i="28"/>
  <c r="N48" i="28" s="1"/>
  <c r="O53" i="28"/>
  <c r="O48" i="28" s="1"/>
  <c r="P53" i="28"/>
  <c r="P48" i="28" s="1"/>
  <c r="Q53" i="28"/>
  <c r="Q48" i="28" s="1"/>
  <c r="B56" i="28"/>
  <c r="C56" i="28"/>
  <c r="D56" i="28"/>
  <c r="E56" i="28"/>
  <c r="F56" i="28"/>
  <c r="G56" i="28"/>
  <c r="H56" i="28"/>
  <c r="I56" i="28"/>
  <c r="J56" i="28"/>
  <c r="K56" i="28"/>
  <c r="L56" i="28"/>
  <c r="M56" i="28"/>
  <c r="N56" i="28"/>
  <c r="O56" i="28"/>
  <c r="P56" i="28"/>
  <c r="Q56" i="28"/>
  <c r="B57" i="28"/>
  <c r="C57" i="28"/>
  <c r="D57" i="28"/>
  <c r="E57" i="28"/>
  <c r="F57" i="28"/>
  <c r="G57" i="28"/>
  <c r="H57" i="28"/>
  <c r="I57" i="28"/>
  <c r="J57" i="28"/>
  <c r="K57" i="28"/>
  <c r="L57" i="28"/>
  <c r="M57" i="28"/>
  <c r="N57" i="28"/>
  <c r="O57" i="28"/>
  <c r="P57" i="28"/>
  <c r="Q57" i="28"/>
  <c r="B60" i="28"/>
  <c r="C60" i="28"/>
  <c r="D60" i="28"/>
  <c r="E60" i="28"/>
  <c r="F60" i="28"/>
  <c r="G60" i="28"/>
  <c r="H60" i="28"/>
  <c r="I60" i="28"/>
  <c r="J60" i="28"/>
  <c r="K60" i="28"/>
  <c r="L60" i="28"/>
  <c r="M60" i="28"/>
  <c r="N60" i="28"/>
  <c r="O60" i="28"/>
  <c r="P60" i="28"/>
  <c r="Q60" i="28"/>
  <c r="B64" i="28"/>
  <c r="C64" i="28"/>
  <c r="D64" i="28"/>
  <c r="E64" i="28"/>
  <c r="F64" i="28"/>
  <c r="G64" i="28"/>
  <c r="H64" i="28"/>
  <c r="I64" i="28"/>
  <c r="J64" i="28"/>
  <c r="K64" i="28"/>
  <c r="L64" i="28"/>
  <c r="M64" i="28"/>
  <c r="N64" i="28"/>
  <c r="O64" i="28"/>
  <c r="P64" i="28"/>
  <c r="Q64" i="28"/>
  <c r="B65" i="28"/>
  <c r="C65" i="28"/>
  <c r="D65" i="28"/>
  <c r="E65" i="28"/>
  <c r="F65" i="28"/>
  <c r="G65" i="28"/>
  <c r="H65" i="28"/>
  <c r="I65" i="28"/>
  <c r="J65" i="28"/>
  <c r="K65" i="28"/>
  <c r="L65" i="28"/>
  <c r="M65" i="28"/>
  <c r="N65" i="28"/>
  <c r="O65" i="28"/>
  <c r="P65" i="28"/>
  <c r="Q65" i="28"/>
  <c r="B68" i="28"/>
  <c r="C68" i="28"/>
  <c r="D68" i="28"/>
  <c r="E68" i="28"/>
  <c r="F68" i="28"/>
  <c r="G68" i="28"/>
  <c r="H68" i="28"/>
  <c r="I68" i="28"/>
  <c r="J68" i="28"/>
  <c r="K68" i="28"/>
  <c r="L68" i="28"/>
  <c r="M68" i="28"/>
  <c r="N68" i="28"/>
  <c r="O68" i="28"/>
  <c r="P68" i="28"/>
  <c r="Q68" i="28"/>
  <c r="B71" i="28"/>
  <c r="C71" i="28"/>
  <c r="D71" i="28"/>
  <c r="E71" i="28"/>
  <c r="F71" i="28"/>
  <c r="G71" i="28"/>
  <c r="H71" i="28"/>
  <c r="I71" i="28"/>
  <c r="J71" i="28"/>
  <c r="K71" i="28"/>
  <c r="L71" i="28"/>
  <c r="M71" i="28"/>
  <c r="N71" i="28"/>
  <c r="O71" i="28"/>
  <c r="P71" i="28"/>
  <c r="Q71" i="28"/>
  <c r="B74" i="28"/>
  <c r="C74" i="28"/>
  <c r="D74" i="28"/>
  <c r="E74" i="28"/>
  <c r="F74" i="28"/>
  <c r="G74" i="28"/>
  <c r="H74" i="28"/>
  <c r="I74" i="28"/>
  <c r="J74" i="28"/>
  <c r="K74" i="28"/>
  <c r="L74" i="28"/>
  <c r="M74" i="28"/>
  <c r="N74" i="28"/>
  <c r="O74" i="28"/>
  <c r="P74" i="28"/>
  <c r="Q74" i="28"/>
  <c r="B77" i="28"/>
  <c r="C77" i="28"/>
  <c r="D77" i="28"/>
  <c r="E77" i="28"/>
  <c r="F77" i="28"/>
  <c r="G77" i="28"/>
  <c r="H77" i="28"/>
  <c r="I77" i="28"/>
  <c r="J77" i="28"/>
  <c r="K77" i="28"/>
  <c r="L77" i="28"/>
  <c r="M77" i="28"/>
  <c r="N77" i="28"/>
  <c r="O77" i="28"/>
  <c r="P77" i="28"/>
  <c r="Q77" i="28"/>
  <c r="B80" i="28"/>
  <c r="C80" i="28"/>
  <c r="D80" i="28"/>
  <c r="E80" i="28"/>
  <c r="F80" i="28"/>
  <c r="G80" i="28"/>
  <c r="H80" i="28"/>
  <c r="I80" i="28"/>
  <c r="J80" i="28"/>
  <c r="K80" i="28"/>
  <c r="L80" i="28"/>
  <c r="M80" i="28"/>
  <c r="N80" i="28"/>
  <c r="O80" i="28"/>
  <c r="P80" i="28"/>
  <c r="Q80" i="28"/>
  <c r="B83" i="28"/>
  <c r="C83" i="28"/>
  <c r="D83" i="28"/>
  <c r="E83" i="28"/>
  <c r="F83" i="28"/>
  <c r="F63" i="28" s="1"/>
  <c r="G83" i="28"/>
  <c r="H83" i="28"/>
  <c r="I83" i="28"/>
  <c r="J83" i="28"/>
  <c r="K83" i="28"/>
  <c r="K63" i="28" s="1"/>
  <c r="L83" i="28"/>
  <c r="M83" i="28"/>
  <c r="N83" i="28"/>
  <c r="O83" i="28"/>
  <c r="P83" i="28"/>
  <c r="Q83" i="28"/>
  <c r="B86" i="28"/>
  <c r="C86" i="28"/>
  <c r="D86" i="28"/>
  <c r="E86" i="28"/>
  <c r="F86" i="28"/>
  <c r="G86" i="28"/>
  <c r="H86" i="28"/>
  <c r="I86" i="28"/>
  <c r="J86" i="28"/>
  <c r="K86" i="28"/>
  <c r="L86" i="28"/>
  <c r="M86" i="28"/>
  <c r="N86" i="28"/>
  <c r="O86" i="28"/>
  <c r="P86" i="28"/>
  <c r="Q86" i="28"/>
  <c r="B91" i="28"/>
  <c r="C91" i="28"/>
  <c r="D91" i="28"/>
  <c r="E91" i="28"/>
  <c r="F91" i="28"/>
  <c r="G91" i="28"/>
  <c r="H91" i="28"/>
  <c r="I91" i="28"/>
  <c r="J91" i="28"/>
  <c r="K91" i="28"/>
  <c r="L91" i="28"/>
  <c r="M91" i="28"/>
  <c r="N91" i="28"/>
  <c r="O91" i="28"/>
  <c r="P91" i="28"/>
  <c r="Q91" i="28"/>
  <c r="A2" i="31"/>
  <c r="A3" i="31"/>
  <c r="A4" i="31"/>
  <c r="A5" i="31"/>
  <c r="A6" i="31"/>
  <c r="A7" i="31"/>
  <c r="A8" i="31"/>
  <c r="A9" i="31"/>
  <c r="A10" i="31"/>
  <c r="A11" i="31"/>
  <c r="A12" i="31"/>
  <c r="A13" i="31"/>
  <c r="A14" i="31"/>
  <c r="A15" i="31"/>
  <c r="A16" i="31"/>
  <c r="A17" i="31"/>
  <c r="B20" i="31"/>
  <c r="C20" i="31"/>
  <c r="D20" i="31"/>
  <c r="E20" i="31"/>
  <c r="F20" i="31"/>
  <c r="G20" i="31"/>
  <c r="H20" i="31"/>
  <c r="I20" i="31"/>
  <c r="J20" i="31"/>
  <c r="K20" i="31"/>
  <c r="L20" i="31"/>
  <c r="M20" i="31"/>
  <c r="N20" i="31"/>
  <c r="O20" i="31"/>
  <c r="P20" i="31"/>
  <c r="Q20" i="31"/>
  <c r="B21" i="31"/>
  <c r="C21" i="31"/>
  <c r="D21" i="31"/>
  <c r="E21" i="31"/>
  <c r="F21" i="31"/>
  <c r="G21" i="31"/>
  <c r="H21" i="31"/>
  <c r="I21" i="31"/>
  <c r="J21" i="31"/>
  <c r="K21" i="31"/>
  <c r="L21" i="31"/>
  <c r="M21" i="31"/>
  <c r="N21" i="31"/>
  <c r="O21" i="31"/>
  <c r="P21" i="31"/>
  <c r="Q21" i="31"/>
  <c r="B24" i="31"/>
  <c r="C24" i="31"/>
  <c r="D24" i="31"/>
  <c r="E24" i="31"/>
  <c r="F24" i="31"/>
  <c r="G24" i="31"/>
  <c r="H24" i="31"/>
  <c r="I24" i="31"/>
  <c r="J24" i="31"/>
  <c r="K24" i="31"/>
  <c r="L24" i="31"/>
  <c r="M24" i="31"/>
  <c r="N24" i="31"/>
  <c r="O24" i="31"/>
  <c r="P24" i="31"/>
  <c r="Q24" i="31"/>
  <c r="B27" i="31"/>
  <c r="C27" i="31"/>
  <c r="D27" i="31"/>
  <c r="E27" i="31"/>
  <c r="F27" i="31"/>
  <c r="G27" i="31"/>
  <c r="H27" i="31"/>
  <c r="I27" i="31"/>
  <c r="J27" i="31"/>
  <c r="K27" i="31"/>
  <c r="L27" i="31"/>
  <c r="M27" i="31"/>
  <c r="N27" i="31"/>
  <c r="O27" i="31"/>
  <c r="P27" i="31"/>
  <c r="Q27" i="31"/>
  <c r="B30" i="31"/>
  <c r="C30" i="31"/>
  <c r="D30" i="31"/>
  <c r="E30" i="31"/>
  <c r="F30" i="31"/>
  <c r="G30" i="31"/>
  <c r="H30" i="31"/>
  <c r="I30" i="31"/>
  <c r="J30" i="31"/>
  <c r="K30" i="31"/>
  <c r="L30" i="31"/>
  <c r="M30" i="31"/>
  <c r="N30" i="31"/>
  <c r="O30" i="31"/>
  <c r="P30" i="31"/>
  <c r="Q30" i="31"/>
  <c r="B33" i="31"/>
  <c r="C33" i="31"/>
  <c r="D33" i="31"/>
  <c r="E33" i="31"/>
  <c r="F33" i="31"/>
  <c r="G33" i="31"/>
  <c r="H33" i="31"/>
  <c r="I33" i="31"/>
  <c r="J33" i="31"/>
  <c r="K33" i="31"/>
  <c r="L33" i="31"/>
  <c r="M33" i="31"/>
  <c r="N33" i="31"/>
  <c r="O33" i="31"/>
  <c r="P33" i="31"/>
  <c r="Q33" i="31"/>
  <c r="B36" i="31"/>
  <c r="C36" i="31"/>
  <c r="D36" i="31"/>
  <c r="E36" i="31"/>
  <c r="F36" i="31"/>
  <c r="G36" i="31"/>
  <c r="H36" i="31"/>
  <c r="I36" i="31"/>
  <c r="J36" i="31"/>
  <c r="K36" i="31"/>
  <c r="L36" i="31"/>
  <c r="M36" i="31"/>
  <c r="N36" i="31"/>
  <c r="O36" i="31"/>
  <c r="P36" i="31"/>
  <c r="Q36" i="31"/>
  <c r="B39" i="31"/>
  <c r="C39" i="31"/>
  <c r="D39" i="31"/>
  <c r="E39" i="31"/>
  <c r="F39" i="31"/>
  <c r="G39" i="31"/>
  <c r="H39" i="31"/>
  <c r="I39" i="31"/>
  <c r="J39" i="31"/>
  <c r="K39" i="31"/>
  <c r="L39" i="31"/>
  <c r="M39" i="31"/>
  <c r="N39" i="31"/>
  <c r="O39" i="31"/>
  <c r="P39" i="31"/>
  <c r="Q39" i="31"/>
  <c r="B42" i="31"/>
  <c r="C42" i="31"/>
  <c r="D42" i="31"/>
  <c r="E42" i="31"/>
  <c r="F42" i="31"/>
  <c r="G42" i="31"/>
  <c r="H42" i="31"/>
  <c r="I42" i="31"/>
  <c r="J42" i="31"/>
  <c r="K42" i="31"/>
  <c r="L42" i="31"/>
  <c r="M42" i="31"/>
  <c r="N42" i="31"/>
  <c r="O42" i="31"/>
  <c r="P42" i="31"/>
  <c r="Q42" i="31"/>
  <c r="B45" i="31"/>
  <c r="C45" i="31"/>
  <c r="D45" i="31"/>
  <c r="E45" i="31"/>
  <c r="F45" i="31"/>
  <c r="G45" i="31"/>
  <c r="H45" i="31"/>
  <c r="I45" i="31"/>
  <c r="J45" i="31"/>
  <c r="K45" i="31"/>
  <c r="L45" i="31"/>
  <c r="M45" i="31"/>
  <c r="N45" i="31"/>
  <c r="O45" i="31"/>
  <c r="P45" i="31"/>
  <c r="Q45" i="31"/>
  <c r="B53" i="31"/>
  <c r="B48" i="31" s="1"/>
  <c r="C53" i="31"/>
  <c r="C48" i="31" s="1"/>
  <c r="D53" i="31"/>
  <c r="D48" i="31" s="1"/>
  <c r="E53" i="31"/>
  <c r="E48" i="31" s="1"/>
  <c r="F53" i="31"/>
  <c r="F48" i="31" s="1"/>
  <c r="G53" i="31"/>
  <c r="G48" i="31" s="1"/>
  <c r="H53" i="31"/>
  <c r="H48" i="31" s="1"/>
  <c r="I53" i="31"/>
  <c r="I48" i="31" s="1"/>
  <c r="J53" i="31"/>
  <c r="J48" i="31" s="1"/>
  <c r="K53" i="31"/>
  <c r="K48" i="31" s="1"/>
  <c r="L53" i="31"/>
  <c r="L48" i="31" s="1"/>
  <c r="M53" i="31"/>
  <c r="M48" i="31" s="1"/>
  <c r="N53" i="31"/>
  <c r="N48" i="31" s="1"/>
  <c r="O53" i="31"/>
  <c r="O48" i="31" s="1"/>
  <c r="P53" i="31"/>
  <c r="P48" i="31" s="1"/>
  <c r="Q53" i="31"/>
  <c r="Q48" i="31" s="1"/>
  <c r="B56" i="31"/>
  <c r="C56" i="31"/>
  <c r="D56" i="31"/>
  <c r="E56" i="31"/>
  <c r="F56" i="31"/>
  <c r="G56" i="31"/>
  <c r="H56" i="31"/>
  <c r="I56" i="31"/>
  <c r="J56" i="31"/>
  <c r="K56" i="31"/>
  <c r="L56" i="31"/>
  <c r="M56" i="31"/>
  <c r="N56" i="31"/>
  <c r="O56" i="31"/>
  <c r="P56" i="31"/>
  <c r="Q56" i="31"/>
  <c r="B57" i="31"/>
  <c r="C57" i="31"/>
  <c r="D57" i="31"/>
  <c r="E57" i="31"/>
  <c r="F57" i="31"/>
  <c r="G57" i="31"/>
  <c r="H57" i="31"/>
  <c r="I57" i="31"/>
  <c r="J57" i="31"/>
  <c r="K57" i="31"/>
  <c r="L57" i="31"/>
  <c r="M57" i="31"/>
  <c r="N57" i="31"/>
  <c r="O57" i="31"/>
  <c r="P57" i="31"/>
  <c r="Q57" i="31"/>
  <c r="B60" i="31"/>
  <c r="C60" i="31"/>
  <c r="D60" i="31"/>
  <c r="E60" i="31"/>
  <c r="F60" i="31"/>
  <c r="G60" i="31"/>
  <c r="H60" i="31"/>
  <c r="I60" i="31"/>
  <c r="J60" i="31"/>
  <c r="K60" i="31"/>
  <c r="L60" i="31"/>
  <c r="M60" i="31"/>
  <c r="N60" i="31"/>
  <c r="O60" i="31"/>
  <c r="P60" i="31"/>
  <c r="Q60" i="31"/>
  <c r="B64" i="31"/>
  <c r="C64" i="31"/>
  <c r="D64" i="31"/>
  <c r="E64" i="31"/>
  <c r="F64" i="31"/>
  <c r="G64" i="31"/>
  <c r="H64" i="31"/>
  <c r="I64" i="31"/>
  <c r="J64" i="31"/>
  <c r="K64" i="31"/>
  <c r="L64" i="31"/>
  <c r="M64" i="31"/>
  <c r="N64" i="31"/>
  <c r="O64" i="31"/>
  <c r="P64" i="31"/>
  <c r="Q64" i="31"/>
  <c r="B65" i="31"/>
  <c r="C65" i="31"/>
  <c r="D65" i="31"/>
  <c r="E65" i="31"/>
  <c r="F65" i="31"/>
  <c r="G65" i="31"/>
  <c r="H65" i="31"/>
  <c r="I65" i="31"/>
  <c r="J65" i="31"/>
  <c r="K65" i="31"/>
  <c r="L65" i="31"/>
  <c r="M65" i="31"/>
  <c r="N65" i="31"/>
  <c r="O65" i="31"/>
  <c r="P65" i="31"/>
  <c r="Q65" i="31"/>
  <c r="B68" i="31"/>
  <c r="C68" i="31"/>
  <c r="D68" i="31"/>
  <c r="E68" i="31"/>
  <c r="F68" i="31"/>
  <c r="G68" i="31"/>
  <c r="H68" i="31"/>
  <c r="I68" i="31"/>
  <c r="J68" i="31"/>
  <c r="K68" i="31"/>
  <c r="L68" i="31"/>
  <c r="M68" i="31"/>
  <c r="N68" i="31"/>
  <c r="O68" i="31"/>
  <c r="P68" i="31"/>
  <c r="Q68" i="31"/>
  <c r="B71" i="31"/>
  <c r="C71" i="31"/>
  <c r="D71" i="31"/>
  <c r="E71" i="31"/>
  <c r="F71" i="31"/>
  <c r="G71" i="31"/>
  <c r="H71" i="31"/>
  <c r="I71" i="31"/>
  <c r="J71" i="31"/>
  <c r="K71" i="31"/>
  <c r="L71" i="31"/>
  <c r="M71" i="31"/>
  <c r="N71" i="31"/>
  <c r="O71" i="31"/>
  <c r="P71" i="31"/>
  <c r="Q71" i="31"/>
  <c r="B74" i="31"/>
  <c r="C74" i="31"/>
  <c r="D74" i="31"/>
  <c r="E74" i="31"/>
  <c r="F74" i="31"/>
  <c r="G74" i="31"/>
  <c r="H74" i="31"/>
  <c r="I74" i="31"/>
  <c r="J74" i="31"/>
  <c r="K74" i="31"/>
  <c r="L74" i="31"/>
  <c r="M74" i="31"/>
  <c r="N74" i="31"/>
  <c r="O74" i="31"/>
  <c r="P74" i="31"/>
  <c r="Q74" i="31"/>
  <c r="B77" i="31"/>
  <c r="C77" i="31"/>
  <c r="D77" i="31"/>
  <c r="E77" i="31"/>
  <c r="F77" i="31"/>
  <c r="G77" i="31"/>
  <c r="H77" i="31"/>
  <c r="I77" i="31"/>
  <c r="J77" i="31"/>
  <c r="K77" i="31"/>
  <c r="L77" i="31"/>
  <c r="M77" i="31"/>
  <c r="N77" i="31"/>
  <c r="O77" i="31"/>
  <c r="P77" i="31"/>
  <c r="Q77" i="31"/>
  <c r="B80" i="31"/>
  <c r="C80" i="31"/>
  <c r="D80" i="31"/>
  <c r="E80" i="31"/>
  <c r="F80" i="31"/>
  <c r="G80" i="31"/>
  <c r="H80" i="31"/>
  <c r="I80" i="31"/>
  <c r="J80" i="31"/>
  <c r="K80" i="31"/>
  <c r="L80" i="31"/>
  <c r="M80" i="31"/>
  <c r="N80" i="31"/>
  <c r="O80" i="31"/>
  <c r="P80" i="31"/>
  <c r="Q80" i="31"/>
  <c r="B83" i="31"/>
  <c r="C83" i="31"/>
  <c r="C63" i="31" s="1"/>
  <c r="D83" i="31"/>
  <c r="E83" i="31"/>
  <c r="F83" i="31"/>
  <c r="G83" i="31"/>
  <c r="H83" i="31"/>
  <c r="I83" i="31"/>
  <c r="J83" i="31"/>
  <c r="K83" i="31"/>
  <c r="L83" i="31"/>
  <c r="M83" i="31"/>
  <c r="N83" i="31"/>
  <c r="O83" i="31"/>
  <c r="P83" i="31"/>
  <c r="Q83" i="31"/>
  <c r="B86" i="31"/>
  <c r="C86" i="31"/>
  <c r="D86" i="31"/>
  <c r="E86" i="31"/>
  <c r="F86" i="31"/>
  <c r="G86" i="31"/>
  <c r="H86" i="31"/>
  <c r="I86" i="31"/>
  <c r="J86" i="31"/>
  <c r="K86" i="31"/>
  <c r="L86" i="31"/>
  <c r="M86" i="31"/>
  <c r="N86" i="31"/>
  <c r="O86" i="31"/>
  <c r="P86" i="31"/>
  <c r="Q86" i="31"/>
  <c r="B91" i="31"/>
  <c r="C91" i="31"/>
  <c r="D91" i="31"/>
  <c r="E91" i="31"/>
  <c r="F91" i="31"/>
  <c r="G91" i="31"/>
  <c r="H91" i="31"/>
  <c r="I91" i="31"/>
  <c r="J91" i="31"/>
  <c r="K91" i="31"/>
  <c r="L91" i="31"/>
  <c r="M91" i="31"/>
  <c r="N91" i="31"/>
  <c r="O91" i="31"/>
  <c r="P91" i="31"/>
  <c r="Q91" i="31"/>
  <c r="A2" i="32"/>
  <c r="A3" i="32"/>
  <c r="A4" i="32"/>
  <c r="A5" i="32"/>
  <c r="A6" i="32"/>
  <c r="A7" i="32"/>
  <c r="A8" i="32"/>
  <c r="A9" i="32"/>
  <c r="A10" i="32"/>
  <c r="A11" i="32"/>
  <c r="A12" i="32"/>
  <c r="A13" i="32"/>
  <c r="A14" i="32"/>
  <c r="A15" i="32"/>
  <c r="A16" i="32"/>
  <c r="A17" i="32"/>
  <c r="B20" i="32"/>
  <c r="C20" i="32"/>
  <c r="D20" i="32"/>
  <c r="E20" i="32"/>
  <c r="F20" i="32"/>
  <c r="G20" i="32"/>
  <c r="H20" i="32"/>
  <c r="I20" i="32"/>
  <c r="J20" i="32"/>
  <c r="K20" i="32"/>
  <c r="L20" i="32"/>
  <c r="M20" i="32"/>
  <c r="N20" i="32"/>
  <c r="O20" i="32"/>
  <c r="P20" i="32"/>
  <c r="Q20" i="32"/>
  <c r="B21" i="32"/>
  <c r="C21" i="32"/>
  <c r="D21" i="32"/>
  <c r="E21" i="32"/>
  <c r="F21" i="32"/>
  <c r="G21" i="32"/>
  <c r="H21" i="32"/>
  <c r="I21" i="32"/>
  <c r="J21" i="32"/>
  <c r="K21" i="32"/>
  <c r="L21" i="32"/>
  <c r="M21" i="32"/>
  <c r="N21" i="32"/>
  <c r="O21" i="32"/>
  <c r="P21" i="32"/>
  <c r="Q21" i="32"/>
  <c r="B24" i="32"/>
  <c r="C24" i="32"/>
  <c r="D24" i="32"/>
  <c r="E24" i="32"/>
  <c r="F24" i="32"/>
  <c r="G24" i="32"/>
  <c r="H24" i="32"/>
  <c r="I24" i="32"/>
  <c r="J24" i="32"/>
  <c r="K24" i="32"/>
  <c r="L24" i="32"/>
  <c r="M24" i="32"/>
  <c r="N24" i="32"/>
  <c r="O24" i="32"/>
  <c r="P24" i="32"/>
  <c r="Q24" i="32"/>
  <c r="B27" i="32"/>
  <c r="C27" i="32"/>
  <c r="D27" i="32"/>
  <c r="E27" i="32"/>
  <c r="F27" i="32"/>
  <c r="G27" i="32"/>
  <c r="H27" i="32"/>
  <c r="I27" i="32"/>
  <c r="J27" i="32"/>
  <c r="K27" i="32"/>
  <c r="L27" i="32"/>
  <c r="M27" i="32"/>
  <c r="N27" i="32"/>
  <c r="O27" i="32"/>
  <c r="P27" i="32"/>
  <c r="Q27" i="32"/>
  <c r="B30" i="32"/>
  <c r="C30" i="32"/>
  <c r="D30" i="32"/>
  <c r="E30" i="32"/>
  <c r="F30" i="32"/>
  <c r="G30" i="32"/>
  <c r="H30" i="32"/>
  <c r="I30" i="32"/>
  <c r="J30" i="32"/>
  <c r="K30" i="32"/>
  <c r="L30" i="32"/>
  <c r="M30" i="32"/>
  <c r="N30" i="32"/>
  <c r="O30" i="32"/>
  <c r="P30" i="32"/>
  <c r="Q30" i="32"/>
  <c r="B33" i="32"/>
  <c r="C33" i="32"/>
  <c r="D33" i="32"/>
  <c r="E33" i="32"/>
  <c r="F33" i="32"/>
  <c r="G33" i="32"/>
  <c r="H33" i="32"/>
  <c r="I33" i="32"/>
  <c r="J33" i="32"/>
  <c r="K33" i="32"/>
  <c r="L33" i="32"/>
  <c r="M33" i="32"/>
  <c r="N33" i="32"/>
  <c r="O33" i="32"/>
  <c r="P33" i="32"/>
  <c r="Q33" i="32"/>
  <c r="B36" i="32"/>
  <c r="C36" i="32"/>
  <c r="D36" i="32"/>
  <c r="E36" i="32"/>
  <c r="F36" i="32"/>
  <c r="G36" i="32"/>
  <c r="H36" i="32"/>
  <c r="I36" i="32"/>
  <c r="J36" i="32"/>
  <c r="K36" i="32"/>
  <c r="L36" i="32"/>
  <c r="M36" i="32"/>
  <c r="N36" i="32"/>
  <c r="O36" i="32"/>
  <c r="P36" i="32"/>
  <c r="Q36" i="32"/>
  <c r="B39" i="32"/>
  <c r="C39" i="32"/>
  <c r="D39" i="32"/>
  <c r="E39" i="32"/>
  <c r="F39" i="32"/>
  <c r="G39" i="32"/>
  <c r="H39" i="32"/>
  <c r="I39" i="32"/>
  <c r="J39" i="32"/>
  <c r="K39" i="32"/>
  <c r="L39" i="32"/>
  <c r="M39" i="32"/>
  <c r="N39" i="32"/>
  <c r="O39" i="32"/>
  <c r="P39" i="32"/>
  <c r="Q39" i="32"/>
  <c r="B42" i="32"/>
  <c r="C42" i="32"/>
  <c r="D42" i="32"/>
  <c r="E42" i="32"/>
  <c r="F42" i="32"/>
  <c r="G42" i="32"/>
  <c r="H42" i="32"/>
  <c r="I42" i="32"/>
  <c r="J42" i="32"/>
  <c r="K42" i="32"/>
  <c r="L42" i="32"/>
  <c r="M42" i="32"/>
  <c r="N42" i="32"/>
  <c r="O42" i="32"/>
  <c r="P42" i="32"/>
  <c r="Q42" i="32"/>
  <c r="B45" i="32"/>
  <c r="C45" i="32"/>
  <c r="D45" i="32"/>
  <c r="E45" i="32"/>
  <c r="F45" i="32"/>
  <c r="G45" i="32"/>
  <c r="H45" i="32"/>
  <c r="I45" i="32"/>
  <c r="J45" i="32"/>
  <c r="K45" i="32"/>
  <c r="L45" i="32"/>
  <c r="M45" i="32"/>
  <c r="N45" i="32"/>
  <c r="O45" i="32"/>
  <c r="P45" i="32"/>
  <c r="Q45" i="32"/>
  <c r="B53" i="32"/>
  <c r="B48" i="32"/>
  <c r="C53" i="32"/>
  <c r="C48" i="32" s="1"/>
  <c r="D53" i="32"/>
  <c r="D48" i="32" s="1"/>
  <c r="E53" i="32"/>
  <c r="E48" i="32" s="1"/>
  <c r="F53" i="32"/>
  <c r="F48" i="32" s="1"/>
  <c r="G53" i="32"/>
  <c r="G48" i="32" s="1"/>
  <c r="H53" i="32"/>
  <c r="H48" i="32" s="1"/>
  <c r="I53" i="32"/>
  <c r="I48" i="32" s="1"/>
  <c r="J53" i="32"/>
  <c r="J48" i="32" s="1"/>
  <c r="K53" i="32"/>
  <c r="K48" i="32" s="1"/>
  <c r="L53" i="32"/>
  <c r="L48" i="32" s="1"/>
  <c r="M53" i="32"/>
  <c r="M48" i="32" s="1"/>
  <c r="N53" i="32"/>
  <c r="N48" i="32" s="1"/>
  <c r="O53" i="32"/>
  <c r="O48" i="32" s="1"/>
  <c r="P53" i="32"/>
  <c r="P48" i="32" s="1"/>
  <c r="Q53" i="32"/>
  <c r="Q48" i="32" s="1"/>
  <c r="B56" i="32"/>
  <c r="C56" i="32"/>
  <c r="D56" i="32"/>
  <c r="E56" i="32"/>
  <c r="F56" i="32"/>
  <c r="G56" i="32"/>
  <c r="H56" i="32"/>
  <c r="I56" i="32"/>
  <c r="J56" i="32"/>
  <c r="K56" i="32"/>
  <c r="L56" i="32"/>
  <c r="M56" i="32"/>
  <c r="N56" i="32"/>
  <c r="O56" i="32"/>
  <c r="P56" i="32"/>
  <c r="Q56" i="32"/>
  <c r="B57" i="32"/>
  <c r="C57" i="32"/>
  <c r="D57" i="32"/>
  <c r="E57" i="32"/>
  <c r="F57" i="32"/>
  <c r="G57" i="32"/>
  <c r="H57" i="32"/>
  <c r="I57" i="32"/>
  <c r="J57" i="32"/>
  <c r="K57" i="32"/>
  <c r="L57" i="32"/>
  <c r="M57" i="32"/>
  <c r="N57" i="32"/>
  <c r="O57" i="32"/>
  <c r="P57" i="32"/>
  <c r="Q57" i="32"/>
  <c r="B60" i="32"/>
  <c r="C60" i="32"/>
  <c r="D60" i="32"/>
  <c r="E60" i="32"/>
  <c r="F60" i="32"/>
  <c r="G60" i="32"/>
  <c r="H60" i="32"/>
  <c r="I60" i="32"/>
  <c r="J60" i="32"/>
  <c r="K60" i="32"/>
  <c r="L60" i="32"/>
  <c r="M60" i="32"/>
  <c r="N60" i="32"/>
  <c r="O60" i="32"/>
  <c r="P60" i="32"/>
  <c r="Q60" i="32"/>
  <c r="B64" i="32"/>
  <c r="C64" i="32"/>
  <c r="D64" i="32"/>
  <c r="E64" i="32"/>
  <c r="F64" i="32"/>
  <c r="G64" i="32"/>
  <c r="H64" i="32"/>
  <c r="I64" i="32"/>
  <c r="J64" i="32"/>
  <c r="K64" i="32"/>
  <c r="L64" i="32"/>
  <c r="M64" i="32"/>
  <c r="N64" i="32"/>
  <c r="O64" i="32"/>
  <c r="P64" i="32"/>
  <c r="Q64" i="32"/>
  <c r="B65" i="32"/>
  <c r="C65" i="32"/>
  <c r="D65" i="32"/>
  <c r="E65" i="32"/>
  <c r="F65" i="32"/>
  <c r="G65" i="32"/>
  <c r="H65" i="32"/>
  <c r="I65" i="32"/>
  <c r="J65" i="32"/>
  <c r="K65" i="32"/>
  <c r="L65" i="32"/>
  <c r="M65" i="32"/>
  <c r="N65" i="32"/>
  <c r="O65" i="32"/>
  <c r="P65" i="32"/>
  <c r="Q65" i="32"/>
  <c r="B68" i="32"/>
  <c r="C68" i="32"/>
  <c r="D68" i="32"/>
  <c r="E68" i="32"/>
  <c r="F68" i="32"/>
  <c r="G68" i="32"/>
  <c r="H68" i="32"/>
  <c r="I68" i="32"/>
  <c r="J68" i="32"/>
  <c r="K68" i="32"/>
  <c r="L68" i="32"/>
  <c r="M68" i="32"/>
  <c r="N68" i="32"/>
  <c r="O68" i="32"/>
  <c r="P68" i="32"/>
  <c r="Q68" i="32"/>
  <c r="B71" i="32"/>
  <c r="C71" i="32"/>
  <c r="D71" i="32"/>
  <c r="E71" i="32"/>
  <c r="F71" i="32"/>
  <c r="G71" i="32"/>
  <c r="H71" i="32"/>
  <c r="I71" i="32"/>
  <c r="J71" i="32"/>
  <c r="K71" i="32"/>
  <c r="L71" i="32"/>
  <c r="M71" i="32"/>
  <c r="N71" i="32"/>
  <c r="O71" i="32"/>
  <c r="P71" i="32"/>
  <c r="Q71" i="32"/>
  <c r="B74" i="32"/>
  <c r="C74" i="32"/>
  <c r="D74" i="32"/>
  <c r="E74" i="32"/>
  <c r="F74" i="32"/>
  <c r="G74" i="32"/>
  <c r="H74" i="32"/>
  <c r="I74" i="32"/>
  <c r="J74" i="32"/>
  <c r="K74" i="32"/>
  <c r="L74" i="32"/>
  <c r="M74" i="32"/>
  <c r="N74" i="32"/>
  <c r="O74" i="32"/>
  <c r="P74" i="32"/>
  <c r="Q74" i="32"/>
  <c r="B77" i="32"/>
  <c r="C77" i="32"/>
  <c r="D77" i="32"/>
  <c r="E77" i="32"/>
  <c r="F77" i="32"/>
  <c r="G77" i="32"/>
  <c r="H77" i="32"/>
  <c r="I77" i="32"/>
  <c r="J77" i="32"/>
  <c r="K77" i="32"/>
  <c r="L77" i="32"/>
  <c r="M77" i="32"/>
  <c r="N77" i="32"/>
  <c r="O77" i="32"/>
  <c r="P77" i="32"/>
  <c r="Q77" i="32"/>
  <c r="B80" i="32"/>
  <c r="C80" i="32"/>
  <c r="D80" i="32"/>
  <c r="E80" i="32"/>
  <c r="F80" i="32"/>
  <c r="G80" i="32"/>
  <c r="H80" i="32"/>
  <c r="I80" i="32"/>
  <c r="J80" i="32"/>
  <c r="K80" i="32"/>
  <c r="L80" i="32"/>
  <c r="M80" i="32"/>
  <c r="N80" i="32"/>
  <c r="O80" i="32"/>
  <c r="P80" i="32"/>
  <c r="Q80" i="32"/>
  <c r="B83" i="32"/>
  <c r="B63" i="32" s="1"/>
  <c r="C83" i="32"/>
  <c r="D83" i="32"/>
  <c r="D63" i="32" s="1"/>
  <c r="E83" i="32"/>
  <c r="F83" i="32"/>
  <c r="F63" i="32" s="1"/>
  <c r="G83" i="32"/>
  <c r="H83" i="32"/>
  <c r="I83" i="32"/>
  <c r="J83" i="32"/>
  <c r="J63" i="32" s="1"/>
  <c r="K83" i="32"/>
  <c r="K63" i="32" s="1"/>
  <c r="L83" i="32"/>
  <c r="M83" i="32"/>
  <c r="N83" i="32"/>
  <c r="N63" i="32" s="1"/>
  <c r="O83" i="32"/>
  <c r="P83" i="32"/>
  <c r="P63" i="32" s="1"/>
  <c r="Q83" i="32"/>
  <c r="Q63" i="32" s="1"/>
  <c r="B86" i="32"/>
  <c r="C86" i="32"/>
  <c r="D86" i="32"/>
  <c r="E86" i="32"/>
  <c r="F86" i="32"/>
  <c r="G86" i="32"/>
  <c r="H86" i="32"/>
  <c r="I86" i="32"/>
  <c r="J86" i="32"/>
  <c r="K86" i="32"/>
  <c r="L86" i="32"/>
  <c r="M86" i="32"/>
  <c r="N86" i="32"/>
  <c r="O86" i="32"/>
  <c r="P86" i="32"/>
  <c r="Q86" i="32"/>
  <c r="B91" i="32"/>
  <c r="C91" i="32"/>
  <c r="D91" i="32"/>
  <c r="E91" i="32"/>
  <c r="F91" i="32"/>
  <c r="G91" i="32"/>
  <c r="H91" i="32"/>
  <c r="I91" i="32"/>
  <c r="J91" i="32"/>
  <c r="K91" i="32"/>
  <c r="L91" i="32"/>
  <c r="M91" i="32"/>
  <c r="N91" i="32"/>
  <c r="O91" i="32"/>
  <c r="P91" i="32"/>
  <c r="Q91" i="32"/>
  <c r="A2" i="33"/>
  <c r="A3" i="33"/>
  <c r="A4" i="33"/>
  <c r="A5" i="33"/>
  <c r="A6" i="33"/>
  <c r="A7" i="33"/>
  <c r="A8" i="33"/>
  <c r="A9" i="33"/>
  <c r="A10" i="33"/>
  <c r="A11" i="33"/>
  <c r="A12" i="33"/>
  <c r="A13" i="33"/>
  <c r="A14" i="33"/>
  <c r="A15" i="33"/>
  <c r="A16" i="33"/>
  <c r="A17" i="33"/>
  <c r="B20" i="33"/>
  <c r="C20" i="33"/>
  <c r="D20" i="33"/>
  <c r="E20" i="33"/>
  <c r="F20" i="33"/>
  <c r="G20" i="33"/>
  <c r="H20" i="33"/>
  <c r="I20" i="33"/>
  <c r="J20" i="33"/>
  <c r="K20" i="33"/>
  <c r="L20" i="33"/>
  <c r="M20" i="33"/>
  <c r="N20" i="33"/>
  <c r="O20" i="33"/>
  <c r="P20" i="33"/>
  <c r="Q20" i="33"/>
  <c r="B21" i="33"/>
  <c r="C21" i="33"/>
  <c r="D21" i="33"/>
  <c r="E21" i="33"/>
  <c r="F21" i="33"/>
  <c r="G21" i="33"/>
  <c r="H21" i="33"/>
  <c r="I21" i="33"/>
  <c r="J21" i="33"/>
  <c r="K21" i="33"/>
  <c r="L21" i="33"/>
  <c r="M21" i="33"/>
  <c r="N21" i="33"/>
  <c r="O21" i="33"/>
  <c r="P21" i="33"/>
  <c r="Q21" i="33"/>
  <c r="B24" i="33"/>
  <c r="C24" i="33"/>
  <c r="D24" i="33"/>
  <c r="E24" i="33"/>
  <c r="F24" i="33"/>
  <c r="G24" i="33"/>
  <c r="H24" i="33"/>
  <c r="I24" i="33"/>
  <c r="J24" i="33"/>
  <c r="K24" i="33"/>
  <c r="L24" i="33"/>
  <c r="M24" i="33"/>
  <c r="N24" i="33"/>
  <c r="O24" i="33"/>
  <c r="P24" i="33"/>
  <c r="Q24" i="33"/>
  <c r="B27" i="33"/>
  <c r="C27" i="33"/>
  <c r="D27" i="33"/>
  <c r="E27" i="33"/>
  <c r="F27" i="33"/>
  <c r="G27" i="33"/>
  <c r="H27" i="33"/>
  <c r="I27" i="33"/>
  <c r="J27" i="33"/>
  <c r="K27" i="33"/>
  <c r="L27" i="33"/>
  <c r="M27" i="33"/>
  <c r="N27" i="33"/>
  <c r="O27" i="33"/>
  <c r="P27" i="33"/>
  <c r="Q27" i="33"/>
  <c r="B30" i="33"/>
  <c r="C30" i="33"/>
  <c r="D30" i="33"/>
  <c r="E30" i="33"/>
  <c r="F30" i="33"/>
  <c r="G30" i="33"/>
  <c r="H30" i="33"/>
  <c r="I30" i="33"/>
  <c r="J30" i="33"/>
  <c r="K30" i="33"/>
  <c r="L30" i="33"/>
  <c r="M30" i="33"/>
  <c r="N30" i="33"/>
  <c r="O30" i="33"/>
  <c r="P30" i="33"/>
  <c r="Q30" i="33"/>
  <c r="B33" i="33"/>
  <c r="C33" i="33"/>
  <c r="D33" i="33"/>
  <c r="E33" i="33"/>
  <c r="F33" i="33"/>
  <c r="G33" i="33"/>
  <c r="H33" i="33"/>
  <c r="I33" i="33"/>
  <c r="J33" i="33"/>
  <c r="K33" i="33"/>
  <c r="L33" i="33"/>
  <c r="M33" i="33"/>
  <c r="N33" i="33"/>
  <c r="O33" i="33"/>
  <c r="P33" i="33"/>
  <c r="Q33" i="33"/>
  <c r="B36" i="33"/>
  <c r="C36" i="33"/>
  <c r="D36" i="33"/>
  <c r="E36" i="33"/>
  <c r="F36" i="33"/>
  <c r="G36" i="33"/>
  <c r="H36" i="33"/>
  <c r="I36" i="33"/>
  <c r="J36" i="33"/>
  <c r="K36" i="33"/>
  <c r="L36" i="33"/>
  <c r="M36" i="33"/>
  <c r="N36" i="33"/>
  <c r="O36" i="33"/>
  <c r="P36" i="33"/>
  <c r="Q36" i="33"/>
  <c r="B39" i="33"/>
  <c r="C39" i="33"/>
  <c r="D39" i="33"/>
  <c r="E39" i="33"/>
  <c r="F39" i="33"/>
  <c r="G39" i="33"/>
  <c r="H39" i="33"/>
  <c r="I39" i="33"/>
  <c r="J39" i="33"/>
  <c r="K39" i="33"/>
  <c r="L39" i="33"/>
  <c r="M39" i="33"/>
  <c r="N39" i="33"/>
  <c r="O39" i="33"/>
  <c r="P39" i="33"/>
  <c r="Q39" i="33"/>
  <c r="B42" i="33"/>
  <c r="C42" i="33"/>
  <c r="D42" i="33"/>
  <c r="E42" i="33"/>
  <c r="F42" i="33"/>
  <c r="G42" i="33"/>
  <c r="H42" i="33"/>
  <c r="I42" i="33"/>
  <c r="J42" i="33"/>
  <c r="K42" i="33"/>
  <c r="L42" i="33"/>
  <c r="M42" i="33"/>
  <c r="N42" i="33"/>
  <c r="O42" i="33"/>
  <c r="P42" i="33"/>
  <c r="Q42" i="33"/>
  <c r="B45" i="33"/>
  <c r="C45" i="33"/>
  <c r="D45" i="33"/>
  <c r="E45" i="33"/>
  <c r="F45" i="33"/>
  <c r="G45" i="33"/>
  <c r="H45" i="33"/>
  <c r="I45" i="33"/>
  <c r="J45" i="33"/>
  <c r="K45" i="33"/>
  <c r="L45" i="33"/>
  <c r="M45" i="33"/>
  <c r="N45" i="33"/>
  <c r="O45" i="33"/>
  <c r="P45" i="33"/>
  <c r="Q45" i="33"/>
  <c r="B53" i="33"/>
  <c r="B48" i="33"/>
  <c r="C53" i="33"/>
  <c r="C48" i="33" s="1"/>
  <c r="D53" i="33"/>
  <c r="D48" i="33" s="1"/>
  <c r="E53" i="33"/>
  <c r="E48" i="33" s="1"/>
  <c r="F53" i="33"/>
  <c r="F48" i="33" s="1"/>
  <c r="G53" i="33"/>
  <c r="G48" i="33" s="1"/>
  <c r="H53" i="33"/>
  <c r="H48" i="33" s="1"/>
  <c r="I53" i="33"/>
  <c r="I48" i="33" s="1"/>
  <c r="J53" i="33"/>
  <c r="J48" i="33" s="1"/>
  <c r="K53" i="33"/>
  <c r="K48" i="33" s="1"/>
  <c r="L53" i="33"/>
  <c r="L48" i="33" s="1"/>
  <c r="M53" i="33"/>
  <c r="M48" i="33" s="1"/>
  <c r="N53" i="33"/>
  <c r="N48" i="33" s="1"/>
  <c r="O53" i="33"/>
  <c r="O48" i="33" s="1"/>
  <c r="P53" i="33"/>
  <c r="P48" i="33" s="1"/>
  <c r="Q53" i="33"/>
  <c r="Q48" i="33" s="1"/>
  <c r="B56" i="33"/>
  <c r="C56" i="33"/>
  <c r="D56" i="33"/>
  <c r="E56" i="33"/>
  <c r="F56" i="33"/>
  <c r="G56" i="33"/>
  <c r="H56" i="33"/>
  <c r="I56" i="33"/>
  <c r="J56" i="33"/>
  <c r="K56" i="33"/>
  <c r="L56" i="33"/>
  <c r="M56" i="33"/>
  <c r="N56" i="33"/>
  <c r="O56" i="33"/>
  <c r="P56" i="33"/>
  <c r="Q56" i="33"/>
  <c r="B57" i="33"/>
  <c r="C57" i="33"/>
  <c r="D57" i="33"/>
  <c r="E57" i="33"/>
  <c r="F57" i="33"/>
  <c r="G57" i="33"/>
  <c r="H57" i="33"/>
  <c r="I57" i="33"/>
  <c r="J57" i="33"/>
  <c r="K57" i="33"/>
  <c r="L57" i="33"/>
  <c r="M57" i="33"/>
  <c r="N57" i="33"/>
  <c r="O57" i="33"/>
  <c r="P57" i="33"/>
  <c r="Q57" i="33"/>
  <c r="B60" i="33"/>
  <c r="C60" i="33"/>
  <c r="D60" i="33"/>
  <c r="E60" i="33"/>
  <c r="F60" i="33"/>
  <c r="G60" i="33"/>
  <c r="H60" i="33"/>
  <c r="I60" i="33"/>
  <c r="J60" i="33"/>
  <c r="K60" i="33"/>
  <c r="L60" i="33"/>
  <c r="M60" i="33"/>
  <c r="N60" i="33"/>
  <c r="O60" i="33"/>
  <c r="P60" i="33"/>
  <c r="Q60" i="33"/>
  <c r="B64" i="33"/>
  <c r="C64" i="33"/>
  <c r="D64" i="33"/>
  <c r="E64" i="33"/>
  <c r="F64" i="33"/>
  <c r="G64" i="33"/>
  <c r="H64" i="33"/>
  <c r="I64" i="33"/>
  <c r="J64" i="33"/>
  <c r="K64" i="33"/>
  <c r="L64" i="33"/>
  <c r="M64" i="33"/>
  <c r="N64" i="33"/>
  <c r="O64" i="33"/>
  <c r="P64" i="33"/>
  <c r="Q64" i="33"/>
  <c r="B65" i="33"/>
  <c r="C65" i="33"/>
  <c r="D65" i="33"/>
  <c r="E65" i="33"/>
  <c r="F65" i="33"/>
  <c r="G65" i="33"/>
  <c r="H65" i="33"/>
  <c r="I65" i="33"/>
  <c r="J65" i="33"/>
  <c r="K65" i="33"/>
  <c r="L65" i="33"/>
  <c r="M65" i="33"/>
  <c r="N65" i="33"/>
  <c r="O65" i="33"/>
  <c r="P65" i="33"/>
  <c r="Q65" i="33"/>
  <c r="B68" i="33"/>
  <c r="C68" i="33"/>
  <c r="D68" i="33"/>
  <c r="E68" i="33"/>
  <c r="F68" i="33"/>
  <c r="G68" i="33"/>
  <c r="H68" i="33"/>
  <c r="I68" i="33"/>
  <c r="J68" i="33"/>
  <c r="K68" i="33"/>
  <c r="L68" i="33"/>
  <c r="M68" i="33"/>
  <c r="N68" i="33"/>
  <c r="O68" i="33"/>
  <c r="P68" i="33"/>
  <c r="Q68" i="33"/>
  <c r="B71" i="33"/>
  <c r="C71" i="33"/>
  <c r="D71" i="33"/>
  <c r="E71" i="33"/>
  <c r="F71" i="33"/>
  <c r="G71" i="33"/>
  <c r="H71" i="33"/>
  <c r="I71" i="33"/>
  <c r="J71" i="33"/>
  <c r="K71" i="33"/>
  <c r="L71" i="33"/>
  <c r="M71" i="33"/>
  <c r="N71" i="33"/>
  <c r="O71" i="33"/>
  <c r="P71" i="33"/>
  <c r="Q71" i="33"/>
  <c r="B74" i="33"/>
  <c r="C74" i="33"/>
  <c r="D74" i="33"/>
  <c r="E74" i="33"/>
  <c r="F74" i="33"/>
  <c r="G74" i="33"/>
  <c r="H74" i="33"/>
  <c r="I74" i="33"/>
  <c r="J74" i="33"/>
  <c r="K74" i="33"/>
  <c r="L74" i="33"/>
  <c r="M74" i="33"/>
  <c r="N74" i="33"/>
  <c r="O74" i="33"/>
  <c r="P74" i="33"/>
  <c r="Q74" i="33"/>
  <c r="B77" i="33"/>
  <c r="C77" i="33"/>
  <c r="D77" i="33"/>
  <c r="E77" i="33"/>
  <c r="F77" i="33"/>
  <c r="G77" i="33"/>
  <c r="H77" i="33"/>
  <c r="I77" i="33"/>
  <c r="J77" i="33"/>
  <c r="K77" i="33"/>
  <c r="L77" i="33"/>
  <c r="M77" i="33"/>
  <c r="N77" i="33"/>
  <c r="O77" i="33"/>
  <c r="P77" i="33"/>
  <c r="Q77" i="33"/>
  <c r="B80" i="33"/>
  <c r="C80" i="33"/>
  <c r="D80" i="33"/>
  <c r="E80" i="33"/>
  <c r="F80" i="33"/>
  <c r="G80" i="33"/>
  <c r="H80" i="33"/>
  <c r="I80" i="33"/>
  <c r="J80" i="33"/>
  <c r="K80" i="33"/>
  <c r="L80" i="33"/>
  <c r="M80" i="33"/>
  <c r="N80" i="33"/>
  <c r="O80" i="33"/>
  <c r="P80" i="33"/>
  <c r="Q80" i="33"/>
  <c r="B83" i="33"/>
  <c r="C83" i="33"/>
  <c r="D83" i="33"/>
  <c r="E83" i="33"/>
  <c r="F83" i="33"/>
  <c r="G83" i="33"/>
  <c r="H83" i="33"/>
  <c r="I83" i="33"/>
  <c r="J83" i="33"/>
  <c r="K83" i="33"/>
  <c r="L83" i="33"/>
  <c r="M83" i="33"/>
  <c r="M63" i="33" s="1"/>
  <c r="N83" i="33"/>
  <c r="O83" i="33"/>
  <c r="P83" i="33"/>
  <c r="Q83" i="33"/>
  <c r="B86" i="33"/>
  <c r="C86" i="33"/>
  <c r="D86" i="33"/>
  <c r="E86" i="33"/>
  <c r="F86" i="33"/>
  <c r="G86" i="33"/>
  <c r="H86" i="33"/>
  <c r="I86" i="33"/>
  <c r="J86" i="33"/>
  <c r="K86" i="33"/>
  <c r="L86" i="33"/>
  <c r="M86" i="33"/>
  <c r="N86" i="33"/>
  <c r="O86" i="33"/>
  <c r="P86" i="33"/>
  <c r="Q86" i="33"/>
  <c r="B91" i="33"/>
  <c r="C91" i="33"/>
  <c r="D91" i="33"/>
  <c r="E91" i="33"/>
  <c r="F91" i="33"/>
  <c r="G91" i="33"/>
  <c r="H91" i="33"/>
  <c r="I91" i="33"/>
  <c r="J91" i="33"/>
  <c r="K91" i="33"/>
  <c r="L91" i="33"/>
  <c r="M91" i="33"/>
  <c r="N91" i="33"/>
  <c r="O91" i="33"/>
  <c r="P91" i="33"/>
  <c r="Q91" i="33"/>
  <c r="A2" i="34"/>
  <c r="A3" i="34"/>
  <c r="A4" i="34"/>
  <c r="A5" i="34"/>
  <c r="A6" i="34"/>
  <c r="A7" i="34"/>
  <c r="A8" i="34"/>
  <c r="A9" i="34"/>
  <c r="A10" i="34"/>
  <c r="A11" i="34"/>
  <c r="A12" i="34"/>
  <c r="A13" i="34"/>
  <c r="A14" i="34"/>
  <c r="A15" i="34"/>
  <c r="A16" i="34"/>
  <c r="A17" i="34"/>
  <c r="B20" i="34"/>
  <c r="C20" i="34"/>
  <c r="D20" i="34"/>
  <c r="E20" i="34"/>
  <c r="F20" i="34"/>
  <c r="G20" i="34"/>
  <c r="H20" i="34"/>
  <c r="I20" i="34"/>
  <c r="J20" i="34"/>
  <c r="K20" i="34"/>
  <c r="L20" i="34"/>
  <c r="M20" i="34"/>
  <c r="N20" i="34"/>
  <c r="O20" i="34"/>
  <c r="P20" i="34"/>
  <c r="Q20" i="34"/>
  <c r="B21" i="34"/>
  <c r="C21" i="34"/>
  <c r="D21" i="34"/>
  <c r="E21" i="34"/>
  <c r="F21" i="34"/>
  <c r="G21" i="34"/>
  <c r="H21" i="34"/>
  <c r="I21" i="34"/>
  <c r="J21" i="34"/>
  <c r="K21" i="34"/>
  <c r="L21" i="34"/>
  <c r="M21" i="34"/>
  <c r="N21" i="34"/>
  <c r="O21" i="34"/>
  <c r="P21" i="34"/>
  <c r="Q21" i="34"/>
  <c r="B24" i="34"/>
  <c r="C24" i="34"/>
  <c r="D24" i="34"/>
  <c r="E24" i="34"/>
  <c r="F24" i="34"/>
  <c r="G24" i="34"/>
  <c r="H24" i="34"/>
  <c r="I24" i="34"/>
  <c r="J24" i="34"/>
  <c r="K24" i="34"/>
  <c r="L24" i="34"/>
  <c r="M24" i="34"/>
  <c r="N24" i="34"/>
  <c r="O24" i="34"/>
  <c r="P24" i="34"/>
  <c r="Q24" i="34"/>
  <c r="B27" i="34"/>
  <c r="C27" i="34"/>
  <c r="D27" i="34"/>
  <c r="E27" i="34"/>
  <c r="F27" i="34"/>
  <c r="G27" i="34"/>
  <c r="H27" i="34"/>
  <c r="I27" i="34"/>
  <c r="J27" i="34"/>
  <c r="K27" i="34"/>
  <c r="L27" i="34"/>
  <c r="M27" i="34"/>
  <c r="N27" i="34"/>
  <c r="O27" i="34"/>
  <c r="P27" i="34"/>
  <c r="Q27" i="34"/>
  <c r="B30" i="34"/>
  <c r="C30" i="34"/>
  <c r="D30" i="34"/>
  <c r="E30" i="34"/>
  <c r="F30" i="34"/>
  <c r="G30" i="34"/>
  <c r="H30" i="34"/>
  <c r="I30" i="34"/>
  <c r="J30" i="34"/>
  <c r="K30" i="34"/>
  <c r="L30" i="34"/>
  <c r="M30" i="34"/>
  <c r="N30" i="34"/>
  <c r="O30" i="34"/>
  <c r="P30" i="34"/>
  <c r="Q30" i="34"/>
  <c r="B33" i="34"/>
  <c r="C33" i="34"/>
  <c r="D33" i="34"/>
  <c r="E33" i="34"/>
  <c r="F33" i="34"/>
  <c r="G33" i="34"/>
  <c r="H33" i="34"/>
  <c r="I33" i="34"/>
  <c r="J33" i="34"/>
  <c r="K33" i="34"/>
  <c r="L33" i="34"/>
  <c r="M33" i="34"/>
  <c r="N33" i="34"/>
  <c r="O33" i="34"/>
  <c r="P33" i="34"/>
  <c r="Q33" i="34"/>
  <c r="B36" i="34"/>
  <c r="C36" i="34"/>
  <c r="D36" i="34"/>
  <c r="E36" i="34"/>
  <c r="F36" i="34"/>
  <c r="G36" i="34"/>
  <c r="H36" i="34"/>
  <c r="I36" i="34"/>
  <c r="J36" i="34"/>
  <c r="K36" i="34"/>
  <c r="L36" i="34"/>
  <c r="M36" i="34"/>
  <c r="N36" i="34"/>
  <c r="O36" i="34"/>
  <c r="P36" i="34"/>
  <c r="Q36" i="34"/>
  <c r="B39" i="34"/>
  <c r="C39" i="34"/>
  <c r="D39" i="34"/>
  <c r="E39" i="34"/>
  <c r="F39" i="34"/>
  <c r="G39" i="34"/>
  <c r="H39" i="34"/>
  <c r="I39" i="34"/>
  <c r="J39" i="34"/>
  <c r="K39" i="34"/>
  <c r="L39" i="34"/>
  <c r="M39" i="34"/>
  <c r="N39" i="34"/>
  <c r="O39" i="34"/>
  <c r="P39" i="34"/>
  <c r="Q39" i="34"/>
  <c r="B42" i="34"/>
  <c r="C42" i="34"/>
  <c r="D42" i="34"/>
  <c r="E42" i="34"/>
  <c r="F42" i="34"/>
  <c r="G42" i="34"/>
  <c r="H42" i="34"/>
  <c r="I42" i="34"/>
  <c r="J42" i="34"/>
  <c r="K42" i="34"/>
  <c r="L42" i="34"/>
  <c r="M42" i="34"/>
  <c r="N42" i="34"/>
  <c r="O42" i="34"/>
  <c r="P42" i="34"/>
  <c r="Q42" i="34"/>
  <c r="B45" i="34"/>
  <c r="C45" i="34"/>
  <c r="D45" i="34"/>
  <c r="E45" i="34"/>
  <c r="F45" i="34"/>
  <c r="G45" i="34"/>
  <c r="H45" i="34"/>
  <c r="I45" i="34"/>
  <c r="J45" i="34"/>
  <c r="K45" i="34"/>
  <c r="L45" i="34"/>
  <c r="M45" i="34"/>
  <c r="N45" i="34"/>
  <c r="O45" i="34"/>
  <c r="P45" i="34"/>
  <c r="Q45" i="34"/>
  <c r="B53" i="34"/>
  <c r="B48" i="34" s="1"/>
  <c r="C53" i="34"/>
  <c r="C48" i="34" s="1"/>
  <c r="D53" i="34"/>
  <c r="D48" i="34" s="1"/>
  <c r="E53" i="34"/>
  <c r="E48" i="34" s="1"/>
  <c r="F53" i="34"/>
  <c r="F48" i="34" s="1"/>
  <c r="G53" i="34"/>
  <c r="G48" i="34" s="1"/>
  <c r="H53" i="34"/>
  <c r="H48" i="34" s="1"/>
  <c r="I53" i="34"/>
  <c r="I48" i="34" s="1"/>
  <c r="J53" i="34"/>
  <c r="J48" i="34" s="1"/>
  <c r="K53" i="34"/>
  <c r="K48" i="34" s="1"/>
  <c r="L53" i="34"/>
  <c r="L48" i="34" s="1"/>
  <c r="M53" i="34"/>
  <c r="M48" i="34" s="1"/>
  <c r="N53" i="34"/>
  <c r="N48" i="34" s="1"/>
  <c r="O53" i="34"/>
  <c r="O48" i="34" s="1"/>
  <c r="P53" i="34"/>
  <c r="P48" i="34" s="1"/>
  <c r="Q53" i="34"/>
  <c r="Q48" i="34" s="1"/>
  <c r="B56" i="34"/>
  <c r="C56" i="34"/>
  <c r="D56" i="34"/>
  <c r="E56" i="34"/>
  <c r="F56" i="34"/>
  <c r="G56" i="34"/>
  <c r="H56" i="34"/>
  <c r="I56" i="34"/>
  <c r="J56" i="34"/>
  <c r="K56" i="34"/>
  <c r="L56" i="34"/>
  <c r="M56" i="34"/>
  <c r="N56" i="34"/>
  <c r="O56" i="34"/>
  <c r="P56" i="34"/>
  <c r="Q56" i="34"/>
  <c r="B57" i="34"/>
  <c r="C57" i="34"/>
  <c r="D57" i="34"/>
  <c r="E57" i="34"/>
  <c r="F57" i="34"/>
  <c r="G57" i="34"/>
  <c r="H57" i="34"/>
  <c r="I57" i="34"/>
  <c r="J57" i="34"/>
  <c r="K57" i="34"/>
  <c r="L57" i="34"/>
  <c r="M57" i="34"/>
  <c r="N57" i="34"/>
  <c r="O57" i="34"/>
  <c r="P57" i="34"/>
  <c r="Q57" i="34"/>
  <c r="B60" i="34"/>
  <c r="C60" i="34"/>
  <c r="D60" i="34"/>
  <c r="E60" i="34"/>
  <c r="F60" i="34"/>
  <c r="G60" i="34"/>
  <c r="H60" i="34"/>
  <c r="I60" i="34"/>
  <c r="J60" i="34"/>
  <c r="K60" i="34"/>
  <c r="L60" i="34"/>
  <c r="M60" i="34"/>
  <c r="N60" i="34"/>
  <c r="O60" i="34"/>
  <c r="P60" i="34"/>
  <c r="Q60" i="34"/>
  <c r="B64" i="34"/>
  <c r="C64" i="34"/>
  <c r="D64" i="34"/>
  <c r="E64" i="34"/>
  <c r="F64" i="34"/>
  <c r="G64" i="34"/>
  <c r="H64" i="34"/>
  <c r="I64" i="34"/>
  <c r="J64" i="34"/>
  <c r="K64" i="34"/>
  <c r="L64" i="34"/>
  <c r="M64" i="34"/>
  <c r="N64" i="34"/>
  <c r="O64" i="34"/>
  <c r="P64" i="34"/>
  <c r="Q64" i="34"/>
  <c r="B65" i="34"/>
  <c r="C65" i="34"/>
  <c r="D65" i="34"/>
  <c r="E65" i="34"/>
  <c r="F65" i="34"/>
  <c r="G65" i="34"/>
  <c r="H65" i="34"/>
  <c r="I65" i="34"/>
  <c r="J65" i="34"/>
  <c r="K65" i="34"/>
  <c r="L65" i="34"/>
  <c r="M65" i="34"/>
  <c r="N65" i="34"/>
  <c r="O65" i="34"/>
  <c r="P65" i="34"/>
  <c r="Q65" i="34"/>
  <c r="B68" i="34"/>
  <c r="C68" i="34"/>
  <c r="D68" i="34"/>
  <c r="E68" i="34"/>
  <c r="F68" i="34"/>
  <c r="G68" i="34"/>
  <c r="H68" i="34"/>
  <c r="I68" i="34"/>
  <c r="J68" i="34"/>
  <c r="K68" i="34"/>
  <c r="L68" i="34"/>
  <c r="M68" i="34"/>
  <c r="N68" i="34"/>
  <c r="O68" i="34"/>
  <c r="P68" i="34"/>
  <c r="Q68" i="34"/>
  <c r="B71" i="34"/>
  <c r="C71" i="34"/>
  <c r="D71" i="34"/>
  <c r="E71" i="34"/>
  <c r="F71" i="34"/>
  <c r="G71" i="34"/>
  <c r="H71" i="34"/>
  <c r="I71" i="34"/>
  <c r="J71" i="34"/>
  <c r="K71" i="34"/>
  <c r="L71" i="34"/>
  <c r="M71" i="34"/>
  <c r="N71" i="34"/>
  <c r="O71" i="34"/>
  <c r="P71" i="34"/>
  <c r="Q71" i="34"/>
  <c r="B74" i="34"/>
  <c r="C74" i="34"/>
  <c r="D74" i="34"/>
  <c r="E74" i="34"/>
  <c r="F74" i="34"/>
  <c r="G74" i="34"/>
  <c r="H74" i="34"/>
  <c r="I74" i="34"/>
  <c r="J74" i="34"/>
  <c r="K74" i="34"/>
  <c r="L74" i="34"/>
  <c r="M74" i="34"/>
  <c r="N74" i="34"/>
  <c r="O74" i="34"/>
  <c r="P74" i="34"/>
  <c r="Q74" i="34"/>
  <c r="B77" i="34"/>
  <c r="C77" i="34"/>
  <c r="D77" i="34"/>
  <c r="E77" i="34"/>
  <c r="F77" i="34"/>
  <c r="G77" i="34"/>
  <c r="H77" i="34"/>
  <c r="I77" i="34"/>
  <c r="J77" i="34"/>
  <c r="K77" i="34"/>
  <c r="L77" i="34"/>
  <c r="M77" i="34"/>
  <c r="N77" i="34"/>
  <c r="O77" i="34"/>
  <c r="P77" i="34"/>
  <c r="Q77" i="34"/>
  <c r="B80" i="34"/>
  <c r="C80" i="34"/>
  <c r="D80" i="34"/>
  <c r="E80" i="34"/>
  <c r="F80" i="34"/>
  <c r="G80" i="34"/>
  <c r="H80" i="34"/>
  <c r="I80" i="34"/>
  <c r="J80" i="34"/>
  <c r="K80" i="34"/>
  <c r="L80" i="34"/>
  <c r="M80" i="34"/>
  <c r="N80" i="34"/>
  <c r="O80" i="34"/>
  <c r="P80" i="34"/>
  <c r="Q80" i="34"/>
  <c r="B83" i="34"/>
  <c r="C83" i="34"/>
  <c r="D83" i="34"/>
  <c r="E83" i="34"/>
  <c r="F83" i="34"/>
  <c r="G83" i="34"/>
  <c r="H83" i="34"/>
  <c r="I83" i="34"/>
  <c r="J83" i="34"/>
  <c r="K83" i="34"/>
  <c r="L83" i="34"/>
  <c r="L63" i="34" s="1"/>
  <c r="M83" i="34"/>
  <c r="N83" i="34"/>
  <c r="N63" i="34" s="1"/>
  <c r="O83" i="34"/>
  <c r="P83" i="34"/>
  <c r="Q83" i="34"/>
  <c r="B86" i="34"/>
  <c r="C86" i="34"/>
  <c r="D86" i="34"/>
  <c r="E86" i="34"/>
  <c r="F86" i="34"/>
  <c r="G86" i="34"/>
  <c r="H86" i="34"/>
  <c r="I86" i="34"/>
  <c r="J86" i="34"/>
  <c r="K86" i="34"/>
  <c r="L86" i="34"/>
  <c r="M86" i="34"/>
  <c r="N86" i="34"/>
  <c r="O86" i="34"/>
  <c r="P86" i="34"/>
  <c r="Q86" i="34"/>
  <c r="B91" i="34"/>
  <c r="C91" i="34"/>
  <c r="D91" i="34"/>
  <c r="E91" i="34"/>
  <c r="F91" i="34"/>
  <c r="G91" i="34"/>
  <c r="H91" i="34"/>
  <c r="I91" i="34"/>
  <c r="J91" i="34"/>
  <c r="K91" i="34"/>
  <c r="L91" i="34"/>
  <c r="M91" i="34"/>
  <c r="N91" i="34"/>
  <c r="O91" i="34"/>
  <c r="P91" i="34"/>
  <c r="Q91" i="34"/>
  <c r="A2" i="35"/>
  <c r="A3" i="35"/>
  <c r="A5" i="35"/>
  <c r="A6" i="35"/>
  <c r="A7" i="35"/>
  <c r="A8" i="35"/>
  <c r="A9" i="35"/>
  <c r="A11" i="35"/>
  <c r="A12" i="35"/>
  <c r="A13" i="35"/>
  <c r="A14" i="35"/>
  <c r="A15" i="35"/>
  <c r="A17" i="35"/>
  <c r="B20" i="35"/>
  <c r="C20" i="35"/>
  <c r="D20" i="35"/>
  <c r="E20" i="35"/>
  <c r="F20" i="35"/>
  <c r="G20" i="35"/>
  <c r="H20" i="35"/>
  <c r="I20" i="35"/>
  <c r="J20" i="35"/>
  <c r="K20" i="35"/>
  <c r="L20" i="35"/>
  <c r="M20" i="35"/>
  <c r="N20" i="35"/>
  <c r="O20" i="35"/>
  <c r="P20" i="35"/>
  <c r="Q20" i="35"/>
  <c r="B24" i="35"/>
  <c r="C24" i="35"/>
  <c r="D24" i="35"/>
  <c r="E24" i="35"/>
  <c r="F24" i="35"/>
  <c r="G24" i="35"/>
  <c r="H24" i="35"/>
  <c r="I24" i="35"/>
  <c r="J24" i="35"/>
  <c r="K24" i="35"/>
  <c r="L24" i="35"/>
  <c r="M24" i="35"/>
  <c r="N24" i="35"/>
  <c r="O24" i="35"/>
  <c r="P24" i="35"/>
  <c r="Q24" i="35"/>
  <c r="B27" i="35"/>
  <c r="C27" i="35"/>
  <c r="D27" i="35"/>
  <c r="E27" i="35"/>
  <c r="F27" i="35"/>
  <c r="G27" i="35"/>
  <c r="H27" i="35"/>
  <c r="I27" i="35"/>
  <c r="J27" i="35"/>
  <c r="K27" i="35"/>
  <c r="L27" i="35"/>
  <c r="M27" i="35"/>
  <c r="N27" i="35"/>
  <c r="O27" i="35"/>
  <c r="P27" i="35"/>
  <c r="Q27" i="35"/>
  <c r="B30" i="35"/>
  <c r="C30" i="35"/>
  <c r="D30" i="35"/>
  <c r="E30" i="35"/>
  <c r="F30" i="35"/>
  <c r="G30" i="35"/>
  <c r="H30" i="35"/>
  <c r="I30" i="35"/>
  <c r="J30" i="35"/>
  <c r="K30" i="35"/>
  <c r="L30" i="35"/>
  <c r="M30" i="35"/>
  <c r="N30" i="35"/>
  <c r="O30" i="35"/>
  <c r="P30" i="35"/>
  <c r="Q30" i="35"/>
  <c r="B33" i="35"/>
  <c r="C33" i="35"/>
  <c r="D33" i="35"/>
  <c r="E33" i="35"/>
  <c r="F33" i="35"/>
  <c r="G33" i="35"/>
  <c r="H33" i="35"/>
  <c r="I33" i="35"/>
  <c r="J33" i="35"/>
  <c r="K33" i="35"/>
  <c r="L33" i="35"/>
  <c r="M33" i="35"/>
  <c r="N33" i="35"/>
  <c r="O33" i="35"/>
  <c r="P33" i="35"/>
  <c r="Q33" i="35"/>
  <c r="B36" i="35"/>
  <c r="C36" i="35"/>
  <c r="D36" i="35"/>
  <c r="E36" i="35"/>
  <c r="F36" i="35"/>
  <c r="G36" i="35"/>
  <c r="H36" i="35"/>
  <c r="I36" i="35"/>
  <c r="J36" i="35"/>
  <c r="K36" i="35"/>
  <c r="L36" i="35"/>
  <c r="M36" i="35"/>
  <c r="N36" i="35"/>
  <c r="O36" i="35"/>
  <c r="P36" i="35"/>
  <c r="Q36" i="35"/>
  <c r="B39" i="35"/>
  <c r="C39" i="35"/>
  <c r="D39" i="35"/>
  <c r="E39" i="35"/>
  <c r="F39" i="35"/>
  <c r="G39" i="35"/>
  <c r="H39" i="35"/>
  <c r="I39" i="35"/>
  <c r="J39" i="35"/>
  <c r="K39" i="35"/>
  <c r="L39" i="35"/>
  <c r="M39" i="35"/>
  <c r="N39" i="35"/>
  <c r="O39" i="35"/>
  <c r="P39" i="35"/>
  <c r="Q39" i="35"/>
  <c r="B42" i="35"/>
  <c r="C42" i="35"/>
  <c r="D42" i="35"/>
  <c r="E42" i="35"/>
  <c r="F42" i="35"/>
  <c r="G42" i="35"/>
  <c r="H42" i="35"/>
  <c r="I42" i="35"/>
  <c r="J42" i="35"/>
  <c r="K42" i="35"/>
  <c r="L42" i="35"/>
  <c r="M42" i="35"/>
  <c r="N42" i="35"/>
  <c r="O42" i="35"/>
  <c r="P42" i="35"/>
  <c r="Q42" i="35"/>
  <c r="B45" i="35"/>
  <c r="C45" i="35"/>
  <c r="D45" i="35"/>
  <c r="E45" i="35"/>
  <c r="F45" i="35"/>
  <c r="G45" i="35"/>
  <c r="H45" i="35"/>
  <c r="I45" i="35"/>
  <c r="J45" i="35"/>
  <c r="K45" i="35"/>
  <c r="L45" i="35"/>
  <c r="M45" i="35"/>
  <c r="N45" i="35"/>
  <c r="O45" i="35"/>
  <c r="P45" i="35"/>
  <c r="Q45" i="35"/>
  <c r="B53" i="35"/>
  <c r="B48" i="35" s="1"/>
  <c r="C53" i="35"/>
  <c r="C48" i="35" s="1"/>
  <c r="D53" i="35"/>
  <c r="D48" i="35" s="1"/>
  <c r="E53" i="35"/>
  <c r="E48" i="35" s="1"/>
  <c r="F53" i="35"/>
  <c r="F48" i="35" s="1"/>
  <c r="G53" i="35"/>
  <c r="G48" i="35" s="1"/>
  <c r="H53" i="35"/>
  <c r="H48" i="35" s="1"/>
  <c r="I53" i="35"/>
  <c r="I48" i="35" s="1"/>
  <c r="J53" i="35"/>
  <c r="J48" i="35" s="1"/>
  <c r="K53" i="35"/>
  <c r="K48" i="35" s="1"/>
  <c r="L53" i="35"/>
  <c r="L48" i="35" s="1"/>
  <c r="M53" i="35"/>
  <c r="M48" i="35" s="1"/>
  <c r="N53" i="35"/>
  <c r="N48" i="35" s="1"/>
  <c r="O53" i="35"/>
  <c r="O48" i="35" s="1"/>
  <c r="P53" i="35"/>
  <c r="P48" i="35" s="1"/>
  <c r="Q53" i="35"/>
  <c r="Q48" i="35" s="1"/>
  <c r="B56" i="35"/>
  <c r="C56" i="35"/>
  <c r="D56" i="35"/>
  <c r="E56" i="35"/>
  <c r="F56" i="35"/>
  <c r="G56" i="35"/>
  <c r="H56" i="35"/>
  <c r="I56" i="35"/>
  <c r="J56" i="35"/>
  <c r="K56" i="35"/>
  <c r="L56" i="35"/>
  <c r="M56" i="35"/>
  <c r="N56" i="35"/>
  <c r="O56" i="35"/>
  <c r="P56" i="35"/>
  <c r="Q56" i="35"/>
  <c r="B57" i="35"/>
  <c r="C57" i="35"/>
  <c r="D57" i="35"/>
  <c r="E57" i="35"/>
  <c r="F57" i="35"/>
  <c r="G57" i="35"/>
  <c r="H57" i="35"/>
  <c r="I57" i="35"/>
  <c r="J57" i="35"/>
  <c r="K57" i="35"/>
  <c r="L57" i="35"/>
  <c r="M57" i="35"/>
  <c r="N57" i="35"/>
  <c r="O57" i="35"/>
  <c r="P57" i="35"/>
  <c r="Q57" i="35"/>
  <c r="B60" i="35"/>
  <c r="C60" i="35"/>
  <c r="D60" i="35"/>
  <c r="E60" i="35"/>
  <c r="F60" i="35"/>
  <c r="G60" i="35"/>
  <c r="H60" i="35"/>
  <c r="I60" i="35"/>
  <c r="J60" i="35"/>
  <c r="K60" i="35"/>
  <c r="L60" i="35"/>
  <c r="M60" i="35"/>
  <c r="N60" i="35"/>
  <c r="O60" i="35"/>
  <c r="P60" i="35"/>
  <c r="Q60" i="35"/>
  <c r="B64" i="35"/>
  <c r="C64" i="35"/>
  <c r="D64" i="35"/>
  <c r="E64" i="35"/>
  <c r="F64" i="35"/>
  <c r="G64" i="35"/>
  <c r="H64" i="35"/>
  <c r="I64" i="35"/>
  <c r="J64" i="35"/>
  <c r="K64" i="35"/>
  <c r="L64" i="35"/>
  <c r="M64" i="35"/>
  <c r="N64" i="35"/>
  <c r="O64" i="35"/>
  <c r="P64" i="35"/>
  <c r="Q64" i="35"/>
  <c r="B65" i="35"/>
  <c r="C65" i="35"/>
  <c r="D65" i="35"/>
  <c r="E65" i="35"/>
  <c r="F65" i="35"/>
  <c r="G65" i="35"/>
  <c r="H65" i="35"/>
  <c r="I65" i="35"/>
  <c r="J65" i="35"/>
  <c r="K65" i="35"/>
  <c r="L65" i="35"/>
  <c r="M65" i="35"/>
  <c r="N65" i="35"/>
  <c r="O65" i="35"/>
  <c r="P65" i="35"/>
  <c r="Q65" i="35"/>
  <c r="B68" i="35"/>
  <c r="C68" i="35"/>
  <c r="D68" i="35"/>
  <c r="E68" i="35"/>
  <c r="F68" i="35"/>
  <c r="G68" i="35"/>
  <c r="H68" i="35"/>
  <c r="I68" i="35"/>
  <c r="J68" i="35"/>
  <c r="K68" i="35"/>
  <c r="L68" i="35"/>
  <c r="M68" i="35"/>
  <c r="N68" i="35"/>
  <c r="O68" i="35"/>
  <c r="P68" i="35"/>
  <c r="Q68" i="35"/>
  <c r="B71" i="35"/>
  <c r="C71" i="35"/>
  <c r="D71" i="35"/>
  <c r="E71" i="35"/>
  <c r="F71" i="35"/>
  <c r="G71" i="35"/>
  <c r="H71" i="35"/>
  <c r="I71" i="35"/>
  <c r="J71" i="35"/>
  <c r="K71" i="35"/>
  <c r="L71" i="35"/>
  <c r="M71" i="35"/>
  <c r="N71" i="35"/>
  <c r="O71" i="35"/>
  <c r="P71" i="35"/>
  <c r="Q71" i="35"/>
  <c r="B74" i="35"/>
  <c r="C74" i="35"/>
  <c r="D74" i="35"/>
  <c r="E74" i="35"/>
  <c r="F74" i="35"/>
  <c r="G74" i="35"/>
  <c r="H74" i="35"/>
  <c r="I74" i="35"/>
  <c r="J74" i="35"/>
  <c r="K74" i="35"/>
  <c r="L74" i="35"/>
  <c r="M74" i="35"/>
  <c r="N74" i="35"/>
  <c r="O74" i="35"/>
  <c r="P74" i="35"/>
  <c r="Q74" i="35"/>
  <c r="B77" i="35"/>
  <c r="C77" i="35"/>
  <c r="D77" i="35"/>
  <c r="E77" i="35"/>
  <c r="F77" i="35"/>
  <c r="G77" i="35"/>
  <c r="H77" i="35"/>
  <c r="I77" i="35"/>
  <c r="J77" i="35"/>
  <c r="K77" i="35"/>
  <c r="L77" i="35"/>
  <c r="M77" i="35"/>
  <c r="N77" i="35"/>
  <c r="O77" i="35"/>
  <c r="P77" i="35"/>
  <c r="Q77" i="35"/>
  <c r="B80" i="35"/>
  <c r="C80" i="35"/>
  <c r="D80" i="35"/>
  <c r="E80" i="35"/>
  <c r="F80" i="35"/>
  <c r="G80" i="35"/>
  <c r="H80" i="35"/>
  <c r="I80" i="35"/>
  <c r="J80" i="35"/>
  <c r="K80" i="35"/>
  <c r="L80" i="35"/>
  <c r="M80" i="35"/>
  <c r="N80" i="35"/>
  <c r="O80" i="35"/>
  <c r="P80" i="35"/>
  <c r="Q80" i="35"/>
  <c r="B83" i="35"/>
  <c r="C83" i="35"/>
  <c r="D83" i="35"/>
  <c r="E83" i="35"/>
  <c r="F83" i="35"/>
  <c r="G83" i="35"/>
  <c r="H83" i="35"/>
  <c r="I83" i="35"/>
  <c r="J83" i="35"/>
  <c r="K83" i="35"/>
  <c r="L83" i="35"/>
  <c r="L63" i="35" s="1"/>
  <c r="M83" i="35"/>
  <c r="N83" i="35"/>
  <c r="O83" i="35"/>
  <c r="P83" i="35"/>
  <c r="Q83" i="35"/>
  <c r="B86" i="35"/>
  <c r="C86" i="35"/>
  <c r="D86" i="35"/>
  <c r="E86" i="35"/>
  <c r="F86" i="35"/>
  <c r="G86" i="35"/>
  <c r="H86" i="35"/>
  <c r="I86" i="35"/>
  <c r="J86" i="35"/>
  <c r="K86" i="35"/>
  <c r="L86" i="35"/>
  <c r="M86" i="35"/>
  <c r="N86" i="35"/>
  <c r="O86" i="35"/>
  <c r="P86" i="35"/>
  <c r="Q86" i="35"/>
  <c r="B91" i="35"/>
  <c r="C91" i="35"/>
  <c r="D91" i="35"/>
  <c r="E91" i="35"/>
  <c r="F91" i="35"/>
  <c r="G91" i="35"/>
  <c r="H91" i="35"/>
  <c r="I91" i="35"/>
  <c r="J91" i="35"/>
  <c r="K91" i="35"/>
  <c r="L91" i="35"/>
  <c r="M91" i="35"/>
  <c r="N91" i="35"/>
  <c r="O91" i="35"/>
  <c r="P91" i="35"/>
  <c r="Q91" i="35"/>
  <c r="C63" i="33"/>
  <c r="J63" i="31"/>
  <c r="P63" i="34" l="1"/>
  <c r="O63" i="31"/>
  <c r="I63" i="32"/>
  <c r="N63" i="33"/>
  <c r="D25" i="34"/>
  <c r="D26" i="34" s="1"/>
  <c r="E87" i="31"/>
  <c r="E88" i="31" s="1"/>
  <c r="O46" i="28"/>
  <c r="O47" i="28" s="1"/>
  <c r="C25" i="28"/>
  <c r="C26" i="28" s="1"/>
  <c r="D58" i="32"/>
  <c r="D59" i="32" s="1"/>
  <c r="L75" i="28"/>
  <c r="L76" i="28" s="1"/>
  <c r="K22" i="28"/>
  <c r="K23" i="28" s="1"/>
  <c r="D81" i="31"/>
  <c r="D82" i="31" s="1"/>
  <c r="N40" i="34"/>
  <c r="N41" i="34" s="1"/>
  <c r="H22" i="34"/>
  <c r="H23" i="34" s="1"/>
  <c r="N37" i="32"/>
  <c r="N38" i="32" s="1"/>
  <c r="Q34" i="31"/>
  <c r="Q35" i="31" s="1"/>
  <c r="C34" i="31"/>
  <c r="C35" i="31" s="1"/>
  <c r="L28" i="31"/>
  <c r="L29" i="31" s="1"/>
  <c r="Q78" i="28"/>
  <c r="Q79" i="28" s="1"/>
  <c r="I72" i="28"/>
  <c r="I73" i="28" s="1"/>
  <c r="J69" i="28"/>
  <c r="J70" i="28" s="1"/>
  <c r="M63" i="32"/>
  <c r="B58" i="28"/>
  <c r="B59" i="28" s="1"/>
  <c r="D34" i="28"/>
  <c r="D35" i="28" s="1"/>
  <c r="F31" i="28"/>
  <c r="F32" i="28" s="1"/>
  <c r="P25" i="28"/>
  <c r="P26" i="28" s="1"/>
  <c r="L22" i="28"/>
  <c r="L23" i="28" s="1"/>
  <c r="D43" i="31"/>
  <c r="D44" i="31" s="1"/>
  <c r="N34" i="31"/>
  <c r="N35" i="31" s="1"/>
  <c r="L31" i="31"/>
  <c r="L32" i="31" s="1"/>
  <c r="D25" i="31"/>
  <c r="D26" i="31" s="1"/>
  <c r="Q34" i="33"/>
  <c r="Q35" i="33" s="1"/>
  <c r="E28" i="33"/>
  <c r="E29" i="33" s="1"/>
  <c r="Q63" i="34"/>
  <c r="J63" i="34"/>
  <c r="M63" i="34"/>
  <c r="Q63" i="28"/>
  <c r="Q40" i="31"/>
  <c r="Q41" i="31" s="1"/>
  <c r="Q37" i="31"/>
  <c r="Q38" i="31" s="1"/>
  <c r="Q87" i="28"/>
  <c r="Q88" i="28" s="1"/>
  <c r="Q61" i="28"/>
  <c r="Q62" i="28" s="1"/>
  <c r="N46" i="34"/>
  <c r="N47" i="34" s="1"/>
  <c r="Q22" i="34"/>
  <c r="Q23" i="34" s="1"/>
  <c r="I22" i="31"/>
  <c r="I23" i="31" s="1"/>
  <c r="I61" i="33"/>
  <c r="I62" i="33" s="1"/>
  <c r="O28" i="32"/>
  <c r="O29" i="32" s="1"/>
  <c r="Q58" i="31"/>
  <c r="Q59" i="31" s="1"/>
  <c r="B40" i="32"/>
  <c r="B41" i="32" s="1"/>
  <c r="G78" i="31"/>
  <c r="G79" i="31" s="1"/>
  <c r="C22" i="31"/>
  <c r="C23" i="31" s="1"/>
  <c r="Q25" i="31"/>
  <c r="Q26" i="31" s="1"/>
  <c r="D22" i="31"/>
  <c r="D23" i="31" s="1"/>
  <c r="D22" i="34"/>
  <c r="D23" i="34" s="1"/>
  <c r="O84" i="31"/>
  <c r="O85" i="31" s="1"/>
  <c r="B81" i="31"/>
  <c r="B82" i="31" s="1"/>
  <c r="P69" i="31"/>
  <c r="P70" i="31" s="1"/>
  <c r="P61" i="31"/>
  <c r="P62" i="31" s="1"/>
  <c r="P58" i="31"/>
  <c r="P59" i="31" s="1"/>
  <c r="O87" i="31"/>
  <c r="O88" i="31" s="1"/>
  <c r="O81" i="31"/>
  <c r="O82" i="31" s="1"/>
  <c r="O78" i="31"/>
  <c r="O79" i="31" s="1"/>
  <c r="L46" i="31"/>
  <c r="L47" i="31" s="1"/>
  <c r="H43" i="31"/>
  <c r="H44" i="31" s="1"/>
  <c r="M40" i="31"/>
  <c r="M41" i="31" s="1"/>
  <c r="C37" i="31"/>
  <c r="C38" i="31" s="1"/>
  <c r="M34" i="31"/>
  <c r="M35" i="31" s="1"/>
  <c r="Q31" i="31"/>
  <c r="Q32" i="31" s="1"/>
  <c r="P28" i="31"/>
  <c r="P29" i="31" s="1"/>
  <c r="L25" i="31"/>
  <c r="L26" i="31" s="1"/>
  <c r="H22" i="31"/>
  <c r="H23" i="31" s="1"/>
  <c r="P87" i="28"/>
  <c r="P88" i="28" s="1"/>
  <c r="P84" i="28"/>
  <c r="P85" i="28" s="1"/>
  <c r="P81" i="28"/>
  <c r="P82" i="28" s="1"/>
  <c r="N78" i="28"/>
  <c r="N79" i="28" s="1"/>
  <c r="P75" i="28"/>
  <c r="P76" i="28" s="1"/>
  <c r="P72" i="28"/>
  <c r="P73" i="28" s="1"/>
  <c r="C61" i="28"/>
  <c r="C62" i="28" s="1"/>
  <c r="K40" i="28"/>
  <c r="K41" i="28" s="1"/>
  <c r="C31" i="28"/>
  <c r="C32" i="28" s="1"/>
  <c r="F49" i="33"/>
  <c r="F50" i="33" s="1"/>
  <c r="O46" i="33"/>
  <c r="O47" i="33" s="1"/>
  <c r="Q43" i="33"/>
  <c r="Q44" i="33" s="1"/>
  <c r="Q40" i="33"/>
  <c r="Q41" i="33" s="1"/>
  <c r="E37" i="33"/>
  <c r="E38" i="33" s="1"/>
  <c r="L34" i="33"/>
  <c r="L35" i="33" s="1"/>
  <c r="E31" i="33"/>
  <c r="E32" i="33" s="1"/>
  <c r="K28" i="33"/>
  <c r="K29" i="33" s="1"/>
  <c r="D25" i="33"/>
  <c r="D26" i="33" s="1"/>
  <c r="M22" i="33"/>
  <c r="M23" i="33" s="1"/>
  <c r="P87" i="32"/>
  <c r="P88" i="32" s="1"/>
  <c r="P81" i="32"/>
  <c r="P82" i="32" s="1"/>
  <c r="P78" i="32"/>
  <c r="P79" i="32" s="1"/>
  <c r="P75" i="32"/>
  <c r="P76" i="32" s="1"/>
  <c r="P72" i="32"/>
  <c r="P73" i="32" s="1"/>
  <c r="P69" i="32"/>
  <c r="P70" i="32" s="1"/>
  <c r="P61" i="32"/>
  <c r="P62" i="32" s="1"/>
  <c r="P58" i="32"/>
  <c r="P59" i="32" s="1"/>
  <c r="N37" i="34"/>
  <c r="N38" i="34" s="1"/>
  <c r="C25" i="34"/>
  <c r="C26" i="34" s="1"/>
  <c r="N22" i="34"/>
  <c r="N23" i="34" s="1"/>
  <c r="Q78" i="33"/>
  <c r="Q79" i="33" s="1"/>
  <c r="K75" i="33"/>
  <c r="K76" i="33" s="1"/>
  <c r="P72" i="33"/>
  <c r="P73" i="33" s="1"/>
  <c r="P69" i="33"/>
  <c r="P70" i="33" s="1"/>
  <c r="I43" i="31"/>
  <c r="I44" i="31" s="1"/>
  <c r="I40" i="31"/>
  <c r="I41" i="31" s="1"/>
  <c r="I37" i="31"/>
  <c r="I38" i="31" s="1"/>
  <c r="I34" i="31"/>
  <c r="I35" i="31" s="1"/>
  <c r="Q28" i="31"/>
  <c r="Q29" i="31" s="1"/>
  <c r="I28" i="31"/>
  <c r="I29" i="31" s="1"/>
  <c r="I25" i="31"/>
  <c r="I26" i="31" s="1"/>
  <c r="Q22" i="31"/>
  <c r="Q23" i="31" s="1"/>
  <c r="Q69" i="28"/>
  <c r="Q70" i="28" s="1"/>
  <c r="I69" i="28"/>
  <c r="I70" i="28" s="1"/>
  <c r="I61" i="28"/>
  <c r="I62" i="28" s="1"/>
  <c r="Q58" i="28"/>
  <c r="Q59" i="28" s="1"/>
  <c r="Q46" i="28"/>
  <c r="Q47" i="28" s="1"/>
  <c r="Q43" i="28"/>
  <c r="Q44" i="28" s="1"/>
  <c r="Q40" i="28"/>
  <c r="Q41" i="28" s="1"/>
  <c r="Q37" i="28"/>
  <c r="Q38" i="28" s="1"/>
  <c r="Q34" i="28"/>
  <c r="Q35" i="28" s="1"/>
  <c r="Q31" i="28"/>
  <c r="Q32" i="28" s="1"/>
  <c r="Q28" i="28"/>
  <c r="Q29" i="28" s="1"/>
  <c r="Q25" i="28"/>
  <c r="Q26" i="28" s="1"/>
  <c r="Q22" i="28"/>
  <c r="Q23" i="28" s="1"/>
  <c r="N22" i="33"/>
  <c r="N23" i="33" s="1"/>
  <c r="H87" i="28"/>
  <c r="H88" i="28" s="1"/>
  <c r="H72" i="28"/>
  <c r="H73" i="28" s="1"/>
  <c r="H22" i="28"/>
  <c r="H23" i="28" s="1"/>
  <c r="N25" i="33"/>
  <c r="N26" i="33" s="1"/>
  <c r="F25" i="33"/>
  <c r="F26" i="33" s="1"/>
  <c r="E22" i="33"/>
  <c r="E23" i="33" s="1"/>
  <c r="P46" i="31"/>
  <c r="P47" i="31" s="1"/>
  <c r="E34" i="31"/>
  <c r="E35" i="31" s="1"/>
  <c r="J87" i="32"/>
  <c r="J88" i="32" s="1"/>
  <c r="J28" i="33"/>
  <c r="J29" i="33" s="1"/>
  <c r="P22" i="31"/>
  <c r="P23" i="31" s="1"/>
  <c r="D40" i="31"/>
  <c r="D41" i="31" s="1"/>
  <c r="O22" i="28"/>
  <c r="O23" i="28" s="1"/>
  <c r="H78" i="28"/>
  <c r="H79" i="28" s="1"/>
  <c r="Q25" i="33"/>
  <c r="Q26" i="33" s="1"/>
  <c r="D43" i="33"/>
  <c r="D44" i="33" s="1"/>
  <c r="N40" i="31"/>
  <c r="N41" i="31" s="1"/>
  <c r="I22" i="33"/>
  <c r="I23" i="33" s="1"/>
  <c r="C40" i="33"/>
  <c r="C41" i="33" s="1"/>
  <c r="L37" i="31"/>
  <c r="L38" i="31" s="1"/>
  <c r="D34" i="31"/>
  <c r="D35" i="31" s="1"/>
  <c r="C22" i="34"/>
  <c r="C23" i="34" s="1"/>
  <c r="F81" i="31"/>
  <c r="F82" i="31" s="1"/>
  <c r="G72" i="28"/>
  <c r="G73" i="28" s="1"/>
  <c r="M84" i="28"/>
  <c r="M85" i="28" s="1"/>
  <c r="P37" i="31"/>
  <c r="P38" i="31" s="1"/>
  <c r="C61" i="31"/>
  <c r="C62" i="31" s="1"/>
  <c r="H34" i="31"/>
  <c r="H35" i="31" s="1"/>
  <c r="J25" i="34"/>
  <c r="J26" i="34" s="1"/>
  <c r="I31" i="31"/>
  <c r="I32" i="31" s="1"/>
  <c r="Q28" i="33"/>
  <c r="Q29" i="33" s="1"/>
  <c r="N46" i="31"/>
  <c r="N47" i="31" s="1"/>
  <c r="N43" i="31"/>
  <c r="N44" i="31" s="1"/>
  <c r="M43" i="31"/>
  <c r="M44" i="31" s="1"/>
  <c r="E31" i="31"/>
  <c r="E32" i="31" s="1"/>
  <c r="O58" i="31"/>
  <c r="O59" i="31" s="1"/>
  <c r="C40" i="31"/>
  <c r="C41" i="31" s="1"/>
  <c r="N25" i="34"/>
  <c r="N26" i="34" s="1"/>
  <c r="C75" i="33"/>
  <c r="C76" i="33" s="1"/>
  <c r="Q72" i="28"/>
  <c r="Q73" i="28" s="1"/>
  <c r="F75" i="31"/>
  <c r="F76" i="31" s="1"/>
  <c r="D69" i="31"/>
  <c r="D70" i="31" s="1"/>
  <c r="D61" i="31"/>
  <c r="D62" i="31" s="1"/>
  <c r="D58" i="31"/>
  <c r="D59" i="31" s="1"/>
  <c r="E40" i="31"/>
  <c r="E41" i="31" s="1"/>
  <c r="L34" i="31"/>
  <c r="L35" i="31" s="1"/>
  <c r="M31" i="31"/>
  <c r="M32" i="31" s="1"/>
  <c r="H31" i="31"/>
  <c r="H32" i="31" s="1"/>
  <c r="M28" i="31"/>
  <c r="M29" i="31" s="1"/>
  <c r="H28" i="31"/>
  <c r="H29" i="31" s="1"/>
  <c r="C25" i="31"/>
  <c r="C26" i="31" s="1"/>
  <c r="M22" i="31"/>
  <c r="M23" i="31" s="1"/>
  <c r="L22" i="31"/>
  <c r="L23" i="31" s="1"/>
  <c r="N72" i="28"/>
  <c r="N73" i="28" s="1"/>
  <c r="N69" i="28"/>
  <c r="N70" i="28" s="1"/>
  <c r="E61" i="28"/>
  <c r="E62" i="28" s="1"/>
  <c r="M58" i="28"/>
  <c r="M59" i="28" s="1"/>
  <c r="C58" i="28"/>
  <c r="C59" i="28" s="1"/>
  <c r="G25" i="28"/>
  <c r="G26" i="28" s="1"/>
  <c r="K84" i="31"/>
  <c r="K85" i="31" s="1"/>
  <c r="C69" i="31"/>
  <c r="C70" i="31" s="1"/>
  <c r="K61" i="31"/>
  <c r="K62" i="31" s="1"/>
  <c r="Q61" i="31"/>
  <c r="Q62" i="31" s="1"/>
  <c r="K58" i="31"/>
  <c r="K59" i="31" s="1"/>
  <c r="D87" i="28"/>
  <c r="D88" i="28" s="1"/>
  <c r="L81" i="28"/>
  <c r="L82" i="28" s="1"/>
  <c r="M81" i="28"/>
  <c r="M82" i="28" s="1"/>
  <c r="L58" i="28"/>
  <c r="L59" i="28" s="1"/>
  <c r="B81" i="32"/>
  <c r="B82" i="32" s="1"/>
  <c r="J84" i="31"/>
  <c r="J85" i="31" s="1"/>
  <c r="J81" i="31"/>
  <c r="J82" i="31" s="1"/>
  <c r="H81" i="31"/>
  <c r="H82" i="31" s="1"/>
  <c r="D78" i="31"/>
  <c r="D79" i="31" s="1"/>
  <c r="Q69" i="31"/>
  <c r="Q70" i="31" s="1"/>
  <c r="C87" i="28"/>
  <c r="C88" i="28" s="1"/>
  <c r="C81" i="28"/>
  <c r="C82" i="28" s="1"/>
  <c r="F78" i="28"/>
  <c r="F79" i="28" s="1"/>
  <c r="J58" i="28"/>
  <c r="J59" i="28" s="1"/>
  <c r="J25" i="28"/>
  <c r="J26" i="28" s="1"/>
  <c r="D81" i="32"/>
  <c r="D82" i="32" s="1"/>
  <c r="E81" i="28"/>
  <c r="E82" i="28" s="1"/>
  <c r="J69" i="31"/>
  <c r="J70" i="31" s="1"/>
  <c r="I84" i="31"/>
  <c r="I85" i="31" s="1"/>
  <c r="C46" i="31"/>
  <c r="C47" i="31" s="1"/>
  <c r="C43" i="31"/>
  <c r="C44" i="31" s="1"/>
  <c r="P40" i="31"/>
  <c r="P41" i="31" s="1"/>
  <c r="D37" i="31"/>
  <c r="D38" i="31" s="1"/>
  <c r="B84" i="28"/>
  <c r="B85" i="28" s="1"/>
  <c r="L69" i="31"/>
  <c r="L70" i="31" s="1"/>
  <c r="H69" i="31"/>
  <c r="H70" i="31" s="1"/>
  <c r="K69" i="31"/>
  <c r="K70" i="31" s="1"/>
  <c r="M69" i="31"/>
  <c r="M70" i="31" s="1"/>
  <c r="B69" i="31"/>
  <c r="B70" i="31" s="1"/>
  <c r="N69" i="31"/>
  <c r="N70" i="31" s="1"/>
  <c r="C75" i="31"/>
  <c r="C76" i="31" s="1"/>
  <c r="C72" i="31"/>
  <c r="C73" i="31" s="1"/>
  <c r="O69" i="31"/>
  <c r="O70" i="31" s="1"/>
  <c r="G69" i="31"/>
  <c r="G70" i="31" s="1"/>
  <c r="F69" i="31"/>
  <c r="F70" i="31" s="1"/>
  <c r="I69" i="31"/>
  <c r="I70" i="31" s="1"/>
  <c r="E69" i="31"/>
  <c r="E70" i="31" s="1"/>
  <c r="G49" i="31"/>
  <c r="G50" i="31" s="1"/>
  <c r="K87" i="31"/>
  <c r="K88" i="31" s="1"/>
  <c r="C87" i="31"/>
  <c r="C88" i="31" s="1"/>
  <c r="K81" i="31"/>
  <c r="K82" i="31" s="1"/>
  <c r="G81" i="31"/>
  <c r="G82" i="31" s="1"/>
  <c r="K78" i="31"/>
  <c r="K79" i="31" s="1"/>
  <c r="C78" i="31"/>
  <c r="C79" i="31" s="1"/>
  <c r="L61" i="31"/>
  <c r="L62" i="31" s="1"/>
  <c r="L58" i="31"/>
  <c r="L59" i="31" s="1"/>
  <c r="H58" i="31"/>
  <c r="H59" i="31" s="1"/>
  <c r="D87" i="31"/>
  <c r="D88" i="31" s="1"/>
  <c r="J78" i="31"/>
  <c r="J79" i="31" s="1"/>
  <c r="F84" i="31"/>
  <c r="F85" i="31" s="1"/>
  <c r="E78" i="31"/>
  <c r="E79" i="31" s="1"/>
  <c r="C58" i="31"/>
  <c r="C59" i="31" s="1"/>
  <c r="L87" i="31"/>
  <c r="L88" i="31" s="1"/>
  <c r="F78" i="31"/>
  <c r="F79" i="31" s="1"/>
  <c r="I87" i="31"/>
  <c r="I88" i="31" s="1"/>
  <c r="N87" i="31"/>
  <c r="N88" i="31" s="1"/>
  <c r="B87" i="31"/>
  <c r="B88" i="31" s="1"/>
  <c r="B84" i="31"/>
  <c r="B85" i="31" s="1"/>
  <c r="N78" i="31"/>
  <c r="N79" i="31" s="1"/>
  <c r="G61" i="31"/>
  <c r="G62" i="31" s="1"/>
  <c r="G58" i="31"/>
  <c r="G59" i="31" s="1"/>
  <c r="Q87" i="31"/>
  <c r="Q88" i="31" s="1"/>
  <c r="Q84" i="31"/>
  <c r="Q85" i="31" s="1"/>
  <c r="M84" i="31"/>
  <c r="M85" i="31" s="1"/>
  <c r="E84" i="31"/>
  <c r="E85" i="31" s="1"/>
  <c r="Q81" i="31"/>
  <c r="Q82" i="31" s="1"/>
  <c r="M81" i="31"/>
  <c r="M82" i="31" s="1"/>
  <c r="I81" i="31"/>
  <c r="I82" i="31" s="1"/>
  <c r="E81" i="31"/>
  <c r="E82" i="31" s="1"/>
  <c r="Q78" i="31"/>
  <c r="Q79" i="31" s="1"/>
  <c r="M78" i="31"/>
  <c r="M79" i="31" s="1"/>
  <c r="I78" i="31"/>
  <c r="I79" i="31" s="1"/>
  <c r="J61" i="31"/>
  <c r="J62" i="31" s="1"/>
  <c r="F61" i="31"/>
  <c r="F62" i="31" s="1"/>
  <c r="B61" i="31"/>
  <c r="B62" i="31" s="1"/>
  <c r="N58" i="31"/>
  <c r="N59" i="31" s="1"/>
  <c r="F58" i="31"/>
  <c r="F59" i="31" s="1"/>
  <c r="B58" i="31"/>
  <c r="B59" i="31" s="1"/>
  <c r="C84" i="31"/>
  <c r="C85" i="31" s="1"/>
  <c r="E58" i="31"/>
  <c r="E59" i="31" s="1"/>
  <c r="P87" i="31"/>
  <c r="P88" i="31" s="1"/>
  <c r="H87" i="31"/>
  <c r="H88" i="31" s="1"/>
  <c r="P63" i="31"/>
  <c r="L84" i="31"/>
  <c r="L85" i="31" s="1"/>
  <c r="H84" i="31"/>
  <c r="H85" i="31" s="1"/>
  <c r="D84" i="31"/>
  <c r="D85" i="31" s="1"/>
  <c r="L81" i="31"/>
  <c r="L82" i="31" s="1"/>
  <c r="L78" i="31"/>
  <c r="L79" i="31" s="1"/>
  <c r="H78" i="31"/>
  <c r="H79" i="31" s="1"/>
  <c r="M61" i="31"/>
  <c r="M62" i="31" s="1"/>
  <c r="I61" i="31"/>
  <c r="I62" i="31" s="1"/>
  <c r="E61" i="31"/>
  <c r="E62" i="31" s="1"/>
  <c r="M58" i="31"/>
  <c r="M59" i="31" s="1"/>
  <c r="I58" i="31"/>
  <c r="I59" i="31" s="1"/>
  <c r="M46" i="31"/>
  <c r="M47" i="31" s="1"/>
  <c r="E46" i="31"/>
  <c r="E47" i="31" s="1"/>
  <c r="E43" i="31"/>
  <c r="E44" i="31" s="1"/>
  <c r="D31" i="31"/>
  <c r="D32" i="31" s="1"/>
  <c r="H40" i="31"/>
  <c r="H41" i="31" s="1"/>
  <c r="P31" i="31"/>
  <c r="P32" i="31" s="1"/>
  <c r="L43" i="31"/>
  <c r="L44" i="31" s="1"/>
  <c r="P43" i="31"/>
  <c r="P44" i="31" s="1"/>
  <c r="P25" i="31"/>
  <c r="P26" i="31" s="1"/>
  <c r="K34" i="31"/>
  <c r="K35" i="31" s="1"/>
  <c r="E22" i="31"/>
  <c r="E23" i="31" s="1"/>
  <c r="C28" i="31"/>
  <c r="C29" i="31" s="1"/>
  <c r="D28" i="31"/>
  <c r="D29" i="31" s="1"/>
  <c r="C31" i="31"/>
  <c r="C32" i="31" s="1"/>
  <c r="I46" i="31"/>
  <c r="I47" i="31" s="1"/>
  <c r="Q43" i="31"/>
  <c r="Q44" i="31" s="1"/>
  <c r="E37" i="31"/>
  <c r="E38" i="31" s="1"/>
  <c r="E25" i="31"/>
  <c r="E26" i="31" s="1"/>
  <c r="L40" i="31"/>
  <c r="L41" i="31" s="1"/>
  <c r="H46" i="31"/>
  <c r="H47" i="31" s="1"/>
  <c r="D46" i="31"/>
  <c r="D47" i="31" s="1"/>
  <c r="H25" i="31"/>
  <c r="H26" i="31" s="1"/>
  <c r="E28" i="31"/>
  <c r="E29" i="31" s="1"/>
  <c r="O46" i="31"/>
  <c r="O47" i="31" s="1"/>
  <c r="K46" i="31"/>
  <c r="K47" i="31" s="1"/>
  <c r="G46" i="31"/>
  <c r="G47" i="31" s="1"/>
  <c r="O43" i="31"/>
  <c r="O44" i="31" s="1"/>
  <c r="K43" i="31"/>
  <c r="K44" i="31" s="1"/>
  <c r="G43" i="31"/>
  <c r="G44" i="31" s="1"/>
  <c r="O40" i="31"/>
  <c r="O41" i="31" s="1"/>
  <c r="K40" i="31"/>
  <c r="K41" i="31" s="1"/>
  <c r="G40" i="31"/>
  <c r="G41" i="31" s="1"/>
  <c r="K37" i="31"/>
  <c r="K38" i="31" s="1"/>
  <c r="G37" i="31"/>
  <c r="G38" i="31" s="1"/>
  <c r="O34" i="31"/>
  <c r="O35" i="31" s="1"/>
  <c r="G34" i="31"/>
  <c r="G35" i="31" s="1"/>
  <c r="O31" i="31"/>
  <c r="O32" i="31" s="1"/>
  <c r="K31" i="31"/>
  <c r="K32" i="31" s="1"/>
  <c r="G31" i="31"/>
  <c r="G32" i="31" s="1"/>
  <c r="O28" i="31"/>
  <c r="O29" i="31" s="1"/>
  <c r="K28" i="31"/>
  <c r="K29" i="31" s="1"/>
  <c r="G28" i="31"/>
  <c r="G29" i="31" s="1"/>
  <c r="O25" i="31"/>
  <c r="O26" i="31" s="1"/>
  <c r="K25" i="31"/>
  <c r="K26" i="31" s="1"/>
  <c r="G25" i="31"/>
  <c r="G26" i="31" s="1"/>
  <c r="O22" i="31"/>
  <c r="O23" i="31" s="1"/>
  <c r="K22" i="31"/>
  <c r="K23" i="31" s="1"/>
  <c r="G22" i="31"/>
  <c r="G23" i="31" s="1"/>
  <c r="J46" i="31"/>
  <c r="J47" i="31" s="1"/>
  <c r="F46" i="31"/>
  <c r="F47" i="31" s="1"/>
  <c r="B46" i="31"/>
  <c r="B47" i="31" s="1"/>
  <c r="J43" i="31"/>
  <c r="J44" i="31" s="1"/>
  <c r="F43" i="31"/>
  <c r="F44" i="31" s="1"/>
  <c r="B43" i="31"/>
  <c r="B44" i="31" s="1"/>
  <c r="J40" i="31"/>
  <c r="J41" i="31" s="1"/>
  <c r="F40" i="31"/>
  <c r="F41" i="31" s="1"/>
  <c r="B40" i="31"/>
  <c r="B41" i="31" s="1"/>
  <c r="N37" i="31"/>
  <c r="N38" i="31" s="1"/>
  <c r="J37" i="31"/>
  <c r="J38" i="31" s="1"/>
  <c r="F37" i="31"/>
  <c r="F38" i="31" s="1"/>
  <c r="B37" i="31"/>
  <c r="B38" i="31" s="1"/>
  <c r="F34" i="31"/>
  <c r="F35" i="31" s="1"/>
  <c r="B34" i="31"/>
  <c r="B35" i="31" s="1"/>
  <c r="N31" i="31"/>
  <c r="N32" i="31" s="1"/>
  <c r="J31" i="31"/>
  <c r="J32" i="31" s="1"/>
  <c r="F31" i="31"/>
  <c r="F32" i="31" s="1"/>
  <c r="B31" i="31"/>
  <c r="B32" i="31" s="1"/>
  <c r="N28" i="31"/>
  <c r="N29" i="31" s="1"/>
  <c r="J28" i="31"/>
  <c r="J29" i="31" s="1"/>
  <c r="F28" i="31"/>
  <c r="F29" i="31" s="1"/>
  <c r="B28" i="31"/>
  <c r="B29" i="31" s="1"/>
  <c r="N25" i="31"/>
  <c r="N26" i="31" s="1"/>
  <c r="J25" i="31"/>
  <c r="J26" i="31" s="1"/>
  <c r="F25" i="31"/>
  <c r="F26" i="31" s="1"/>
  <c r="B25" i="31"/>
  <c r="B26" i="31" s="1"/>
  <c r="N22" i="31"/>
  <c r="N23" i="31" s="1"/>
  <c r="J22" i="31"/>
  <c r="J23" i="31" s="1"/>
  <c r="B22" i="31"/>
  <c r="B23" i="31" s="1"/>
  <c r="E72" i="28"/>
  <c r="E73" i="28" s="1"/>
  <c r="H75" i="28"/>
  <c r="H76" i="28" s="1"/>
  <c r="D75" i="28"/>
  <c r="D76" i="28" s="1"/>
  <c r="L72" i="28"/>
  <c r="L73" i="28" s="1"/>
  <c r="M69" i="28"/>
  <c r="M70" i="28" s="1"/>
  <c r="B69" i="28"/>
  <c r="B70" i="28" s="1"/>
  <c r="B72" i="28"/>
  <c r="B73" i="28" s="1"/>
  <c r="E75" i="28"/>
  <c r="E76" i="28" s="1"/>
  <c r="O75" i="28"/>
  <c r="O76" i="28" s="1"/>
  <c r="K75" i="28"/>
  <c r="K76" i="28" s="1"/>
  <c r="G75" i="28"/>
  <c r="G76" i="28" s="1"/>
  <c r="C75" i="28"/>
  <c r="C76" i="28" s="1"/>
  <c r="O72" i="28"/>
  <c r="O73" i="28" s="1"/>
  <c r="K72" i="28"/>
  <c r="K73" i="28" s="1"/>
  <c r="D72" i="28"/>
  <c r="D73" i="28" s="1"/>
  <c r="P69" i="28"/>
  <c r="P70" i="28" s="1"/>
  <c r="L69" i="28"/>
  <c r="L70" i="28" s="1"/>
  <c r="H69" i="28"/>
  <c r="H70" i="28" s="1"/>
  <c r="D69" i="28"/>
  <c r="D70" i="28" s="1"/>
  <c r="F69" i="28"/>
  <c r="F70" i="28" s="1"/>
  <c r="N75" i="28"/>
  <c r="N76" i="28" s="1"/>
  <c r="J75" i="28"/>
  <c r="J76" i="28" s="1"/>
  <c r="F75" i="28"/>
  <c r="F76" i="28" s="1"/>
  <c r="B75" i="28"/>
  <c r="B76" i="28" s="1"/>
  <c r="J72" i="28"/>
  <c r="J73" i="28" s="1"/>
  <c r="C72" i="28"/>
  <c r="C73" i="28" s="1"/>
  <c r="G69" i="28"/>
  <c r="G70" i="28" s="1"/>
  <c r="K69" i="28"/>
  <c r="K70" i="28" s="1"/>
  <c r="E69" i="28"/>
  <c r="E70" i="28" s="1"/>
  <c r="I75" i="28"/>
  <c r="I76" i="28" s="1"/>
  <c r="Q75" i="28"/>
  <c r="Q76" i="28" s="1"/>
  <c r="M75" i="28"/>
  <c r="M76" i="28" s="1"/>
  <c r="M72" i="28"/>
  <c r="M73" i="28" s="1"/>
  <c r="F72" i="28"/>
  <c r="F73" i="28" s="1"/>
  <c r="L87" i="28"/>
  <c r="L88" i="28" s="1"/>
  <c r="H84" i="28"/>
  <c r="H85" i="28" s="1"/>
  <c r="D84" i="28"/>
  <c r="D85" i="28" s="1"/>
  <c r="H81" i="28"/>
  <c r="H82" i="28" s="1"/>
  <c r="L78" i="28"/>
  <c r="L79" i="28" s="1"/>
  <c r="D78" i="28"/>
  <c r="D79" i="28" s="1"/>
  <c r="M61" i="28"/>
  <c r="M62" i="28" s="1"/>
  <c r="N87" i="28"/>
  <c r="N88" i="28" s="1"/>
  <c r="O61" i="28"/>
  <c r="O62" i="28" s="1"/>
  <c r="E58" i="28"/>
  <c r="E59" i="28" s="1"/>
  <c r="C84" i="28"/>
  <c r="C85" i="28" s="1"/>
  <c r="N61" i="28"/>
  <c r="N62" i="28" s="1"/>
  <c r="M78" i="28"/>
  <c r="M79" i="28" s="1"/>
  <c r="F61" i="28"/>
  <c r="F62" i="28" s="1"/>
  <c r="K87" i="28"/>
  <c r="K88" i="28" s="1"/>
  <c r="G87" i="28"/>
  <c r="G88" i="28" s="1"/>
  <c r="O84" i="28"/>
  <c r="O85" i="28" s="1"/>
  <c r="G84" i="28"/>
  <c r="G85" i="28" s="1"/>
  <c r="O81" i="28"/>
  <c r="O82" i="28" s="1"/>
  <c r="K81" i="28"/>
  <c r="K82" i="28" s="1"/>
  <c r="G81" i="28"/>
  <c r="G82" i="28" s="1"/>
  <c r="O78" i="28"/>
  <c r="O79" i="28" s="1"/>
  <c r="K78" i="28"/>
  <c r="K79" i="28" s="1"/>
  <c r="G78" i="28"/>
  <c r="G79" i="28" s="1"/>
  <c r="P61" i="28"/>
  <c r="P62" i="28" s="1"/>
  <c r="L61" i="28"/>
  <c r="L62" i="28" s="1"/>
  <c r="D61" i="28"/>
  <c r="D62" i="28" s="1"/>
  <c r="P58" i="28"/>
  <c r="P59" i="28" s="1"/>
  <c r="H58" i="28"/>
  <c r="H59" i="28" s="1"/>
  <c r="D58" i="28"/>
  <c r="D59" i="28" s="1"/>
  <c r="F58" i="28"/>
  <c r="F59" i="28" s="1"/>
  <c r="C78" i="28"/>
  <c r="C79" i="28" s="1"/>
  <c r="J61" i="28"/>
  <c r="J62" i="28" s="1"/>
  <c r="J87" i="28"/>
  <c r="J88" i="28" s="1"/>
  <c r="F87" i="28"/>
  <c r="F88" i="28" s="1"/>
  <c r="B87" i="28"/>
  <c r="B88" i="28" s="1"/>
  <c r="N84" i="28"/>
  <c r="N85" i="28" s="1"/>
  <c r="J84" i="28"/>
  <c r="J85" i="28" s="1"/>
  <c r="J81" i="28"/>
  <c r="J82" i="28" s="1"/>
  <c r="F81" i="28"/>
  <c r="F82" i="28" s="1"/>
  <c r="B81" i="28"/>
  <c r="B82" i="28" s="1"/>
  <c r="J78" i="28"/>
  <c r="J79" i="28" s="1"/>
  <c r="B78" i="28"/>
  <c r="B79" i="28" s="1"/>
  <c r="K61" i="28"/>
  <c r="K62" i="28" s="1"/>
  <c r="G61" i="28"/>
  <c r="G62" i="28" s="1"/>
  <c r="O58" i="28"/>
  <c r="O59" i="28" s="1"/>
  <c r="K58" i="28"/>
  <c r="K59" i="28" s="1"/>
  <c r="G58" i="28"/>
  <c r="G59" i="28" s="1"/>
  <c r="Q84" i="28"/>
  <c r="Q85" i="28" s="1"/>
  <c r="F84" i="28"/>
  <c r="F85" i="28" s="1"/>
  <c r="M87" i="28"/>
  <c r="M88" i="28" s="1"/>
  <c r="I87" i="28"/>
  <c r="I88" i="28" s="1"/>
  <c r="E87" i="28"/>
  <c r="E88" i="28" s="1"/>
  <c r="E63" i="28"/>
  <c r="I81" i="28"/>
  <c r="I82" i="28" s="1"/>
  <c r="I78" i="28"/>
  <c r="I79" i="28" s="1"/>
  <c r="E78" i="28"/>
  <c r="E79" i="28" s="1"/>
  <c r="B61" i="28"/>
  <c r="B62" i="28" s="1"/>
  <c r="N58" i="28"/>
  <c r="N59" i="28" s="1"/>
  <c r="M46" i="28"/>
  <c r="M47" i="28" s="1"/>
  <c r="I46" i="28"/>
  <c r="I47" i="28" s="1"/>
  <c r="E46" i="28"/>
  <c r="E47" i="28" s="1"/>
  <c r="N46" i="28"/>
  <c r="N47" i="28" s="1"/>
  <c r="B46" i="28"/>
  <c r="B47" i="28" s="1"/>
  <c r="G46" i="28"/>
  <c r="G47" i="28" s="1"/>
  <c r="I43" i="28"/>
  <c r="I44" i="28" s="1"/>
  <c r="E43" i="28"/>
  <c r="E44" i="28" s="1"/>
  <c r="G43" i="28"/>
  <c r="G44" i="28" s="1"/>
  <c r="C43" i="28"/>
  <c r="C44" i="28" s="1"/>
  <c r="M40" i="28"/>
  <c r="M41" i="28" s="1"/>
  <c r="I40" i="28"/>
  <c r="I41" i="28" s="1"/>
  <c r="E40" i="28"/>
  <c r="E41" i="28" s="1"/>
  <c r="O40" i="28"/>
  <c r="O41" i="28" s="1"/>
  <c r="M37" i="28"/>
  <c r="M38" i="28" s="1"/>
  <c r="I37" i="28"/>
  <c r="I38" i="28" s="1"/>
  <c r="E37" i="28"/>
  <c r="E38" i="28" s="1"/>
  <c r="M34" i="28"/>
  <c r="M35" i="28" s="1"/>
  <c r="E34" i="28"/>
  <c r="E35" i="28" s="1"/>
  <c r="H34" i="28"/>
  <c r="H35" i="28" s="1"/>
  <c r="O34" i="28"/>
  <c r="O35" i="28" s="1"/>
  <c r="M31" i="28"/>
  <c r="M32" i="28" s="1"/>
  <c r="I31" i="28"/>
  <c r="I32" i="28" s="1"/>
  <c r="E31" i="28"/>
  <c r="E32" i="28" s="1"/>
  <c r="G31" i="28"/>
  <c r="G32" i="28" s="1"/>
  <c r="J46" i="28"/>
  <c r="J47" i="28" s="1"/>
  <c r="H46" i="28"/>
  <c r="H47" i="28" s="1"/>
  <c r="P43" i="28"/>
  <c r="P44" i="28" s="1"/>
  <c r="J34" i="28"/>
  <c r="J35" i="28" s="1"/>
  <c r="P31" i="28"/>
  <c r="P32" i="28" s="1"/>
  <c r="D31" i="28"/>
  <c r="D32" i="28" s="1"/>
  <c r="P28" i="28"/>
  <c r="P29" i="28" s="1"/>
  <c r="J28" i="28"/>
  <c r="J29" i="28" s="1"/>
  <c r="B37" i="28"/>
  <c r="B38" i="28" s="1"/>
  <c r="K46" i="28"/>
  <c r="K47" i="28" s="1"/>
  <c r="B40" i="28"/>
  <c r="B41" i="28" s="1"/>
  <c r="G37" i="28"/>
  <c r="G38" i="28" s="1"/>
  <c r="G34" i="28"/>
  <c r="G35" i="28" s="1"/>
  <c r="B31" i="28"/>
  <c r="B32" i="28" s="1"/>
  <c r="N28" i="28"/>
  <c r="N29" i="28" s="1"/>
  <c r="L31" i="28"/>
  <c r="L32" i="28" s="1"/>
  <c r="C28" i="28"/>
  <c r="C29" i="28" s="1"/>
  <c r="B43" i="28"/>
  <c r="B44" i="28" s="1"/>
  <c r="C37" i="28"/>
  <c r="C38" i="28" s="1"/>
  <c r="M28" i="28"/>
  <c r="M29" i="28" s="1"/>
  <c r="I28" i="28"/>
  <c r="I29" i="28" s="1"/>
  <c r="E28" i="28"/>
  <c r="E29" i="28" s="1"/>
  <c r="M25" i="28"/>
  <c r="M26" i="28" s="1"/>
  <c r="I25" i="28"/>
  <c r="I26" i="28" s="1"/>
  <c r="M22" i="28"/>
  <c r="M23" i="28" s="1"/>
  <c r="I22" i="28"/>
  <c r="I23" i="28" s="1"/>
  <c r="E22" i="28"/>
  <c r="E23" i="28" s="1"/>
  <c r="B25" i="28"/>
  <c r="B26" i="28" s="1"/>
  <c r="F28" i="28"/>
  <c r="F29" i="28" s="1"/>
  <c r="J22" i="28"/>
  <c r="J23" i="28" s="1"/>
  <c r="D28" i="28"/>
  <c r="D29" i="28" s="1"/>
  <c r="L46" i="28"/>
  <c r="L47" i="28" s="1"/>
  <c r="D46" i="28"/>
  <c r="D47" i="28" s="1"/>
  <c r="D43" i="28"/>
  <c r="D44" i="28" s="1"/>
  <c r="L40" i="28"/>
  <c r="L41" i="28" s="1"/>
  <c r="H40" i="28"/>
  <c r="H41" i="28" s="1"/>
  <c r="D40" i="28"/>
  <c r="D41" i="28" s="1"/>
  <c r="L37" i="28"/>
  <c r="L38" i="28" s="1"/>
  <c r="H37" i="28"/>
  <c r="H38" i="28" s="1"/>
  <c r="D37" i="28"/>
  <c r="D38" i="28" s="1"/>
  <c r="P34" i="28"/>
  <c r="P35" i="28" s="1"/>
  <c r="L34" i="28"/>
  <c r="L35" i="28" s="1"/>
  <c r="H31" i="28"/>
  <c r="H32" i="28" s="1"/>
  <c r="L28" i="28"/>
  <c r="L29" i="28" s="1"/>
  <c r="H28" i="28"/>
  <c r="H29" i="28" s="1"/>
  <c r="L25" i="28"/>
  <c r="L26" i="28" s="1"/>
  <c r="H25" i="28"/>
  <c r="H26" i="28" s="1"/>
  <c r="D25" i="28"/>
  <c r="D26" i="28" s="1"/>
  <c r="P22" i="28"/>
  <c r="P23" i="28" s="1"/>
  <c r="D22" i="28"/>
  <c r="D23" i="28" s="1"/>
  <c r="O25" i="28"/>
  <c r="O26" i="28" s="1"/>
  <c r="K31" i="28"/>
  <c r="K32" i="28" s="1"/>
  <c r="N37" i="28"/>
  <c r="N38" i="28" s="1"/>
  <c r="K28" i="28"/>
  <c r="K29" i="28" s="1"/>
  <c r="N40" i="28"/>
  <c r="N41" i="28" s="1"/>
  <c r="F43" i="28"/>
  <c r="F44" i="28" s="1"/>
  <c r="C40" i="28"/>
  <c r="C41" i="28" s="1"/>
  <c r="K37" i="28"/>
  <c r="K38" i="28" s="1"/>
  <c r="J31" i="28"/>
  <c r="J32" i="28" s="1"/>
  <c r="F22" i="28"/>
  <c r="F23" i="28" s="1"/>
  <c r="B22" i="28"/>
  <c r="B23" i="28" s="1"/>
  <c r="G22" i="28"/>
  <c r="G23" i="28" s="1"/>
  <c r="B28" i="28"/>
  <c r="B29" i="28" s="1"/>
  <c r="F25" i="28"/>
  <c r="F26" i="28" s="1"/>
  <c r="C46" i="28"/>
  <c r="C47" i="28" s="1"/>
  <c r="O43" i="28"/>
  <c r="O44" i="28" s="1"/>
  <c r="K43" i="28"/>
  <c r="K44" i="28" s="1"/>
  <c r="O37" i="28"/>
  <c r="O38" i="28" s="1"/>
  <c r="C34" i="28"/>
  <c r="C35" i="28" s="1"/>
  <c r="O31" i="28"/>
  <c r="O32" i="28" s="1"/>
  <c r="O28" i="28"/>
  <c r="O29" i="28" s="1"/>
  <c r="K25" i="28"/>
  <c r="K26" i="28" s="1"/>
  <c r="C22" i="28"/>
  <c r="C23" i="28" s="1"/>
  <c r="F46" i="28"/>
  <c r="F47" i="28" s="1"/>
  <c r="B34" i="28"/>
  <c r="B35" i="28" s="1"/>
  <c r="N34" i="28"/>
  <c r="N35" i="28" s="1"/>
  <c r="F34" i="28"/>
  <c r="F35" i="28" s="1"/>
  <c r="N25" i="28"/>
  <c r="N26" i="28" s="1"/>
  <c r="N22" i="28"/>
  <c r="N23" i="28" s="1"/>
  <c r="D75" i="34"/>
  <c r="D76" i="34" s="1"/>
  <c r="L72" i="34"/>
  <c r="L73" i="34" s="1"/>
  <c r="J72" i="34"/>
  <c r="J73" i="34" s="1"/>
  <c r="L69" i="34"/>
  <c r="L70" i="34" s="1"/>
  <c r="Q69" i="34"/>
  <c r="Q70" i="34" s="1"/>
  <c r="H75" i="33"/>
  <c r="H76" i="33" s="1"/>
  <c r="H72" i="33"/>
  <c r="H73" i="33" s="1"/>
  <c r="O69" i="33"/>
  <c r="O70" i="33" s="1"/>
  <c r="O49" i="33"/>
  <c r="O50" i="33" s="1"/>
  <c r="L43" i="33"/>
  <c r="L44" i="33" s="1"/>
  <c r="L40" i="33"/>
  <c r="L41" i="33" s="1"/>
  <c r="H87" i="32"/>
  <c r="H88" i="32" s="1"/>
  <c r="H81" i="32"/>
  <c r="H82" i="32" s="1"/>
  <c r="H75" i="32"/>
  <c r="H76" i="32" s="1"/>
  <c r="H72" i="32"/>
  <c r="H73" i="32" s="1"/>
  <c r="H69" i="32"/>
  <c r="H70" i="32" s="1"/>
  <c r="H61" i="32"/>
  <c r="H62" i="32" s="1"/>
  <c r="L58" i="32"/>
  <c r="L59" i="32" s="1"/>
  <c r="J49" i="32"/>
  <c r="J50" i="32" s="1"/>
  <c r="N46" i="32"/>
  <c r="N47" i="32" s="1"/>
  <c r="E43" i="32"/>
  <c r="E44" i="32" s="1"/>
  <c r="N40" i="32"/>
  <c r="N41" i="32" s="1"/>
  <c r="E34" i="32"/>
  <c r="E35" i="32" s="1"/>
  <c r="E31" i="32"/>
  <c r="E32" i="32" s="1"/>
  <c r="D22" i="32"/>
  <c r="D23" i="32" s="1"/>
  <c r="P63" i="28"/>
  <c r="M22" i="35"/>
  <c r="M23" i="35" s="1"/>
  <c r="K87" i="34"/>
  <c r="K88" i="34" s="1"/>
  <c r="J87" i="34"/>
  <c r="J88" i="34" s="1"/>
  <c r="K84" i="34"/>
  <c r="K85" i="34" s="1"/>
  <c r="J84" i="34"/>
  <c r="J85" i="34" s="1"/>
  <c r="K81" i="34"/>
  <c r="K82" i="34" s="1"/>
  <c r="C81" i="34"/>
  <c r="C82" i="34" s="1"/>
  <c r="C78" i="34"/>
  <c r="C79" i="34" s="1"/>
  <c r="K61" i="34"/>
  <c r="K62" i="34" s="1"/>
  <c r="C61" i="34"/>
  <c r="C62" i="34" s="1"/>
  <c r="C58" i="34"/>
  <c r="C59" i="34" s="1"/>
  <c r="G87" i="33"/>
  <c r="G88" i="33" s="1"/>
  <c r="N84" i="33"/>
  <c r="N85" i="33" s="1"/>
  <c r="O81" i="33"/>
  <c r="O82" i="33" s="1"/>
  <c r="G81" i="33"/>
  <c r="G82" i="33" s="1"/>
  <c r="O78" i="33"/>
  <c r="O79" i="33" s="1"/>
  <c r="G78" i="33"/>
  <c r="G79" i="33" s="1"/>
  <c r="O63" i="33"/>
  <c r="O61" i="33"/>
  <c r="O62" i="33" s="1"/>
  <c r="G61" i="33"/>
  <c r="G62" i="33" s="1"/>
  <c r="O58" i="33"/>
  <c r="O59" i="33" s="1"/>
  <c r="D58" i="33"/>
  <c r="D59" i="33" s="1"/>
  <c r="L46" i="33"/>
  <c r="L47" i="33" s="1"/>
  <c r="O43" i="33"/>
  <c r="O44" i="33" s="1"/>
  <c r="I43" i="33"/>
  <c r="I44" i="33" s="1"/>
  <c r="C43" i="33"/>
  <c r="C44" i="33" s="1"/>
  <c r="O40" i="33"/>
  <c r="O41" i="33" s="1"/>
  <c r="N40" i="33"/>
  <c r="N41" i="33" s="1"/>
  <c r="O37" i="33"/>
  <c r="O38" i="33" s="1"/>
  <c r="O34" i="33"/>
  <c r="O35" i="33" s="1"/>
  <c r="N31" i="33"/>
  <c r="N32" i="33" s="1"/>
  <c r="O28" i="33"/>
  <c r="O29" i="33" s="1"/>
  <c r="I28" i="33"/>
  <c r="I29" i="33" s="1"/>
  <c r="O25" i="33"/>
  <c r="O26" i="33" s="1"/>
  <c r="O22" i="33"/>
  <c r="O23" i="33" s="1"/>
  <c r="N43" i="34"/>
  <c r="N44" i="34" s="1"/>
  <c r="F43" i="34"/>
  <c r="F44" i="34" s="1"/>
  <c r="D40" i="34"/>
  <c r="D41" i="34" s="1"/>
  <c r="N46" i="33"/>
  <c r="N47" i="33" s="1"/>
  <c r="F46" i="33"/>
  <c r="F47" i="33" s="1"/>
  <c r="E46" i="33"/>
  <c r="E47" i="33" s="1"/>
  <c r="E43" i="33"/>
  <c r="E44" i="33" s="1"/>
  <c r="J40" i="33"/>
  <c r="J41" i="33" s="1"/>
  <c r="Q37" i="33"/>
  <c r="Q38" i="33" s="1"/>
  <c r="I34" i="33"/>
  <c r="I35" i="33" s="1"/>
  <c r="M31" i="33"/>
  <c r="M32" i="33" s="1"/>
  <c r="M28" i="33"/>
  <c r="M29" i="33" s="1"/>
  <c r="J25" i="33"/>
  <c r="J26" i="33" s="1"/>
  <c r="I25" i="33"/>
  <c r="I26" i="33" s="1"/>
  <c r="Q22" i="33"/>
  <c r="Q23" i="33" s="1"/>
  <c r="Q46" i="34"/>
  <c r="Q47" i="34" s="1"/>
  <c r="I46" i="34"/>
  <c r="I47" i="34" s="1"/>
  <c r="Q43" i="34"/>
  <c r="Q44" i="34" s="1"/>
  <c r="Q40" i="34"/>
  <c r="Q41" i="34" s="1"/>
  <c r="I40" i="34"/>
  <c r="I41" i="34" s="1"/>
  <c r="Q37" i="34"/>
  <c r="Q38" i="34" s="1"/>
  <c r="I37" i="34"/>
  <c r="I38" i="34" s="1"/>
  <c r="Q34" i="34"/>
  <c r="Q35" i="34" s="1"/>
  <c r="B34" i="34"/>
  <c r="B35" i="34" s="1"/>
  <c r="C31" i="34"/>
  <c r="C32" i="34" s="1"/>
  <c r="K28" i="34"/>
  <c r="K29" i="34" s="1"/>
  <c r="M75" i="33"/>
  <c r="M76" i="33" s="1"/>
  <c r="Q72" i="32"/>
  <c r="Q73" i="32" s="1"/>
  <c r="Q69" i="32"/>
  <c r="Q70" i="32" s="1"/>
  <c r="Q75" i="32"/>
  <c r="Q76" i="32" s="1"/>
  <c r="B75" i="32"/>
  <c r="B76" i="32" s="1"/>
  <c r="K72" i="32"/>
  <c r="K73" i="32" s="1"/>
  <c r="N69" i="32"/>
  <c r="N70" i="32" s="1"/>
  <c r="D69" i="32"/>
  <c r="D70" i="32" s="1"/>
  <c r="G75" i="32"/>
  <c r="G76" i="32" s="1"/>
  <c r="O72" i="32"/>
  <c r="O73" i="32" s="1"/>
  <c r="G69" i="32"/>
  <c r="G70" i="32" s="1"/>
  <c r="O69" i="32"/>
  <c r="O70" i="32" s="1"/>
  <c r="N72" i="32"/>
  <c r="N73" i="32" s="1"/>
  <c r="D72" i="32"/>
  <c r="D73" i="32" s="1"/>
  <c r="F75" i="32"/>
  <c r="F76" i="32" s="1"/>
  <c r="F72" i="32"/>
  <c r="F73" i="32" s="1"/>
  <c r="F69" i="32"/>
  <c r="F70" i="32" s="1"/>
  <c r="O75" i="32"/>
  <c r="O76" i="32" s="1"/>
  <c r="D75" i="32"/>
  <c r="D76" i="32" s="1"/>
  <c r="M75" i="32"/>
  <c r="M76" i="32" s="1"/>
  <c r="E75" i="32"/>
  <c r="E76" i="32" s="1"/>
  <c r="E72" i="32"/>
  <c r="E73" i="32" s="1"/>
  <c r="M69" i="32"/>
  <c r="M70" i="32" s="1"/>
  <c r="E69" i="32"/>
  <c r="E70" i="32" s="1"/>
  <c r="L75" i="32"/>
  <c r="L76" i="32" s="1"/>
  <c r="L72" i="32"/>
  <c r="L73" i="32" s="1"/>
  <c r="L69" i="32"/>
  <c r="L70" i="32" s="1"/>
  <c r="G72" i="32"/>
  <c r="G73" i="32" s="1"/>
  <c r="J72" i="32"/>
  <c r="J73" i="32" s="1"/>
  <c r="M72" i="32"/>
  <c r="M73" i="32" s="1"/>
  <c r="K75" i="32"/>
  <c r="K76" i="32" s="1"/>
  <c r="C75" i="32"/>
  <c r="C76" i="32" s="1"/>
  <c r="C72" i="32"/>
  <c r="C73" i="32" s="1"/>
  <c r="K69" i="32"/>
  <c r="K70" i="32" s="1"/>
  <c r="C69" i="32"/>
  <c r="C70" i="32" s="1"/>
  <c r="N75" i="32"/>
  <c r="N76" i="32" s="1"/>
  <c r="I72" i="32"/>
  <c r="I73" i="32" s="1"/>
  <c r="J75" i="32"/>
  <c r="J76" i="32" s="1"/>
  <c r="B72" i="32"/>
  <c r="B73" i="32" s="1"/>
  <c r="J69" i="32"/>
  <c r="J70" i="32" s="1"/>
  <c r="B69" i="32"/>
  <c r="B70" i="32" s="1"/>
  <c r="I75" i="32"/>
  <c r="I76" i="32" s="1"/>
  <c r="I69" i="32"/>
  <c r="I70" i="32" s="1"/>
  <c r="B49" i="32"/>
  <c r="B50" i="32" s="1"/>
  <c r="N49" i="32"/>
  <c r="N50" i="32" s="1"/>
  <c r="H49" i="32"/>
  <c r="H50" i="32" s="1"/>
  <c r="F49" i="32"/>
  <c r="F50" i="32" s="1"/>
  <c r="K49" i="32"/>
  <c r="K50" i="32" s="1"/>
  <c r="H84" i="32"/>
  <c r="H85" i="32" s="1"/>
  <c r="H78" i="32"/>
  <c r="H79" i="32" s="1"/>
  <c r="I58" i="32"/>
  <c r="I59" i="32" s="1"/>
  <c r="N61" i="32"/>
  <c r="N62" i="32" s="1"/>
  <c r="F84" i="32"/>
  <c r="F85" i="32" s="1"/>
  <c r="O61" i="32"/>
  <c r="O62" i="32" s="1"/>
  <c r="I61" i="32"/>
  <c r="I62" i="32" s="1"/>
  <c r="O87" i="32"/>
  <c r="O88" i="32" s="1"/>
  <c r="G87" i="32"/>
  <c r="G88" i="32" s="1"/>
  <c r="O81" i="32"/>
  <c r="O82" i="32" s="1"/>
  <c r="G81" i="32"/>
  <c r="G82" i="32" s="1"/>
  <c r="O78" i="32"/>
  <c r="O79" i="32" s="1"/>
  <c r="G78" i="32"/>
  <c r="G79" i="32" s="1"/>
  <c r="O63" i="32"/>
  <c r="G61" i="32"/>
  <c r="G62" i="32" s="1"/>
  <c r="O58" i="32"/>
  <c r="O59" i="32" s="1"/>
  <c r="G58" i="32"/>
  <c r="G59" i="32" s="1"/>
  <c r="N87" i="32"/>
  <c r="N88" i="32" s="1"/>
  <c r="F81" i="32"/>
  <c r="F82" i="32" s="1"/>
  <c r="F78" i="32"/>
  <c r="F79" i="32" s="1"/>
  <c r="F61" i="32"/>
  <c r="F62" i="32" s="1"/>
  <c r="Q58" i="32"/>
  <c r="Q59" i="32" s="1"/>
  <c r="K61" i="32"/>
  <c r="K62" i="32" s="1"/>
  <c r="I84" i="32"/>
  <c r="I85" i="32" s="1"/>
  <c r="D87" i="32"/>
  <c r="D88" i="32" s="1"/>
  <c r="C84" i="32"/>
  <c r="C85" i="32" s="1"/>
  <c r="M81" i="32"/>
  <c r="M82" i="32" s="1"/>
  <c r="E81" i="32"/>
  <c r="E82" i="32" s="1"/>
  <c r="M78" i="32"/>
  <c r="M79" i="32" s="1"/>
  <c r="E78" i="32"/>
  <c r="E79" i="32" s="1"/>
  <c r="M61" i="32"/>
  <c r="M62" i="32" s="1"/>
  <c r="M58" i="32"/>
  <c r="M59" i="32" s="1"/>
  <c r="D78" i="32"/>
  <c r="D79" i="32" s="1"/>
  <c r="N81" i="32"/>
  <c r="N82" i="32" s="1"/>
  <c r="H58" i="32"/>
  <c r="H59" i="32" s="1"/>
  <c r="I78" i="32"/>
  <c r="I79" i="32" s="1"/>
  <c r="E87" i="32"/>
  <c r="E88" i="32" s="1"/>
  <c r="N58" i="32"/>
  <c r="N59" i="32" s="1"/>
  <c r="L87" i="32"/>
  <c r="L88" i="32" s="1"/>
  <c r="L84" i="32"/>
  <c r="L85" i="32" s="1"/>
  <c r="L81" i="32"/>
  <c r="L82" i="32" s="1"/>
  <c r="L78" i="32"/>
  <c r="L79" i="32" s="1"/>
  <c r="L61" i="32"/>
  <c r="L62" i="32" s="1"/>
  <c r="D84" i="32"/>
  <c r="D85" i="32" s="1"/>
  <c r="B61" i="32"/>
  <c r="B62" i="32" s="1"/>
  <c r="Q84" i="32"/>
  <c r="Q85" i="32" s="1"/>
  <c r="J58" i="32"/>
  <c r="J59" i="32" s="1"/>
  <c r="Q87" i="32"/>
  <c r="Q88" i="32" s="1"/>
  <c r="J61" i="32"/>
  <c r="J62" i="32" s="1"/>
  <c r="K87" i="32"/>
  <c r="K88" i="32" s="1"/>
  <c r="C87" i="32"/>
  <c r="C88" i="32" s="1"/>
  <c r="K81" i="32"/>
  <c r="K82" i="32" s="1"/>
  <c r="C81" i="32"/>
  <c r="C82" i="32" s="1"/>
  <c r="K78" i="32"/>
  <c r="K79" i="32" s="1"/>
  <c r="C78" i="32"/>
  <c r="C79" i="32" s="1"/>
  <c r="C61" i="32"/>
  <c r="C62" i="32" s="1"/>
  <c r="K58" i="32"/>
  <c r="K59" i="32" s="1"/>
  <c r="C58" i="32"/>
  <c r="C59" i="32" s="1"/>
  <c r="J78" i="32"/>
  <c r="J79" i="32" s="1"/>
  <c r="E61" i="32"/>
  <c r="E62" i="32" s="1"/>
  <c r="B78" i="32"/>
  <c r="B79" i="32" s="1"/>
  <c r="J81" i="32"/>
  <c r="J82" i="32" s="1"/>
  <c r="F87" i="32"/>
  <c r="F88" i="32" s="1"/>
  <c r="D61" i="32"/>
  <c r="D62" i="32" s="1"/>
  <c r="B87" i="32"/>
  <c r="B88" i="32" s="1"/>
  <c r="E58" i="32"/>
  <c r="E59" i="32" s="1"/>
  <c r="B58" i="32"/>
  <c r="B59" i="32" s="1"/>
  <c r="F58" i="32"/>
  <c r="F59" i="32" s="1"/>
  <c r="Q61" i="32"/>
  <c r="Q62" i="32" s="1"/>
  <c r="N78" i="32"/>
  <c r="N79" i="32" s="1"/>
  <c r="M87" i="32"/>
  <c r="M88" i="32" s="1"/>
  <c r="I87" i="32"/>
  <c r="I88" i="32" s="1"/>
  <c r="Q81" i="32"/>
  <c r="Q82" i="32" s="1"/>
  <c r="I81" i="32"/>
  <c r="I82" i="32" s="1"/>
  <c r="J43" i="32"/>
  <c r="J44" i="32" s="1"/>
  <c r="K46" i="32"/>
  <c r="K47" i="32" s="1"/>
  <c r="C46" i="32"/>
  <c r="C47" i="32" s="1"/>
  <c r="K43" i="32"/>
  <c r="K44" i="32" s="1"/>
  <c r="K40" i="32"/>
  <c r="K41" i="32" s="1"/>
  <c r="K37" i="32"/>
  <c r="K38" i="32" s="1"/>
  <c r="C34" i="32"/>
  <c r="C35" i="32" s="1"/>
  <c r="K31" i="32"/>
  <c r="K32" i="32" s="1"/>
  <c r="K28" i="32"/>
  <c r="K29" i="32" s="1"/>
  <c r="K25" i="32"/>
  <c r="K26" i="32" s="1"/>
  <c r="K22" i="32"/>
  <c r="K23" i="32" s="1"/>
  <c r="N43" i="32"/>
  <c r="N44" i="32" s="1"/>
  <c r="C22" i="32"/>
  <c r="C23" i="32" s="1"/>
  <c r="N34" i="32"/>
  <c r="N35" i="32" s="1"/>
  <c r="Q46" i="32"/>
  <c r="Q47" i="32" s="1"/>
  <c r="Q37" i="32"/>
  <c r="Q38" i="32" s="1"/>
  <c r="Q34" i="32"/>
  <c r="Q35" i="32" s="1"/>
  <c r="I31" i="32"/>
  <c r="I32" i="32" s="1"/>
  <c r="H22" i="32"/>
  <c r="H23" i="32" s="1"/>
  <c r="O22" i="32"/>
  <c r="O23" i="32" s="1"/>
  <c r="G22" i="32"/>
  <c r="G23" i="32" s="1"/>
  <c r="Q22" i="32"/>
  <c r="Q23" i="32" s="1"/>
  <c r="I22" i="32"/>
  <c r="I23" i="32" s="1"/>
  <c r="B22" i="32"/>
  <c r="B23" i="32" s="1"/>
  <c r="E22" i="32"/>
  <c r="E23" i="32" s="1"/>
  <c r="D43" i="32"/>
  <c r="D44" i="32" s="1"/>
  <c r="L40" i="32"/>
  <c r="L41" i="32" s="1"/>
  <c r="I37" i="32"/>
  <c r="I38" i="32" s="1"/>
  <c r="Q31" i="32"/>
  <c r="Q32" i="32" s="1"/>
  <c r="Q28" i="32"/>
  <c r="Q29" i="32" s="1"/>
  <c r="N25" i="32"/>
  <c r="N26" i="32" s="1"/>
  <c r="K34" i="32"/>
  <c r="K35" i="32" s="1"/>
  <c r="I46" i="32"/>
  <c r="I47" i="32" s="1"/>
  <c r="O25" i="32"/>
  <c r="O26" i="32" s="1"/>
  <c r="E37" i="32"/>
  <c r="E38" i="32" s="1"/>
  <c r="M46" i="32"/>
  <c r="M47" i="32" s="1"/>
  <c r="B46" i="32"/>
  <c r="B47" i="32" s="1"/>
  <c r="J46" i="32"/>
  <c r="J47" i="32" s="1"/>
  <c r="B28" i="32"/>
  <c r="B29" i="32" s="1"/>
  <c r="C37" i="32"/>
  <c r="C38" i="32" s="1"/>
  <c r="E28" i="32"/>
  <c r="E29" i="32" s="1"/>
  <c r="F43" i="32"/>
  <c r="F44" i="32" s="1"/>
  <c r="L43" i="32"/>
  <c r="L44" i="32" s="1"/>
  <c r="L37" i="32"/>
  <c r="L38" i="32" s="1"/>
  <c r="L31" i="32"/>
  <c r="L32" i="32" s="1"/>
  <c r="C40" i="32"/>
  <c r="C41" i="32" s="1"/>
  <c r="O43" i="32"/>
  <c r="O44" i="32" s="1"/>
  <c r="B43" i="32"/>
  <c r="B44" i="32" s="1"/>
  <c r="B37" i="32"/>
  <c r="B38" i="32" s="1"/>
  <c r="B34" i="32"/>
  <c r="B35" i="32" s="1"/>
  <c r="I34" i="32"/>
  <c r="I35" i="32" s="1"/>
  <c r="B31" i="32"/>
  <c r="B32" i="32" s="1"/>
  <c r="F25" i="32"/>
  <c r="F26" i="32" s="1"/>
  <c r="Q40" i="32"/>
  <c r="Q41" i="32" s="1"/>
  <c r="C31" i="32"/>
  <c r="C32" i="32" s="1"/>
  <c r="I25" i="32"/>
  <c r="I26" i="32" s="1"/>
  <c r="J25" i="32"/>
  <c r="J26" i="32" s="1"/>
  <c r="D37" i="32"/>
  <c r="D38" i="32" s="1"/>
  <c r="Q43" i="32"/>
  <c r="Q44" i="32" s="1"/>
  <c r="B25" i="32"/>
  <c r="B26" i="32" s="1"/>
  <c r="D34" i="32"/>
  <c r="D35" i="32" s="1"/>
  <c r="P46" i="32"/>
  <c r="P47" i="32" s="1"/>
  <c r="H46" i="32"/>
  <c r="H47" i="32" s="1"/>
  <c r="P43" i="32"/>
  <c r="P44" i="32" s="1"/>
  <c r="H43" i="32"/>
  <c r="H44" i="32" s="1"/>
  <c r="H40" i="32"/>
  <c r="H41" i="32" s="1"/>
  <c r="P37" i="32"/>
  <c r="P38" i="32" s="1"/>
  <c r="H37" i="32"/>
  <c r="H38" i="32" s="1"/>
  <c r="P34" i="32"/>
  <c r="P35" i="32" s="1"/>
  <c r="H34" i="32"/>
  <c r="H35" i="32" s="1"/>
  <c r="O40" i="32"/>
  <c r="O41" i="32" s="1"/>
  <c r="J37" i="32"/>
  <c r="J38" i="32" s="1"/>
  <c r="O46" i="32"/>
  <c r="O47" i="32" s="1"/>
  <c r="G46" i="32"/>
  <c r="G47" i="32" s="1"/>
  <c r="G43" i="32"/>
  <c r="G44" i="32" s="1"/>
  <c r="G40" i="32"/>
  <c r="G41" i="32" s="1"/>
  <c r="O37" i="32"/>
  <c r="O38" i="32" s="1"/>
  <c r="G37" i="32"/>
  <c r="G38" i="32" s="1"/>
  <c r="G34" i="32"/>
  <c r="G35" i="32" s="1"/>
  <c r="O31" i="32"/>
  <c r="O32" i="32" s="1"/>
  <c r="G31" i="32"/>
  <c r="G32" i="32" s="1"/>
  <c r="G25" i="32"/>
  <c r="G26" i="32" s="1"/>
  <c r="I43" i="32"/>
  <c r="I44" i="32" s="1"/>
  <c r="Q25" i="32"/>
  <c r="Q26" i="32" s="1"/>
  <c r="E40" i="32"/>
  <c r="E41" i="32" s="1"/>
  <c r="I40" i="32"/>
  <c r="I41" i="32" s="1"/>
  <c r="C28" i="32"/>
  <c r="C29" i="32" s="1"/>
  <c r="D46" i="32"/>
  <c r="D47" i="32" s="1"/>
  <c r="F34" i="32"/>
  <c r="F35" i="32" s="1"/>
  <c r="I28" i="32"/>
  <c r="I29" i="32" s="1"/>
  <c r="F46" i="32"/>
  <c r="F47" i="32" s="1"/>
  <c r="F40" i="32"/>
  <c r="F41" i="32" s="1"/>
  <c r="F37" i="32"/>
  <c r="F38" i="32" s="1"/>
  <c r="J40" i="32"/>
  <c r="J41" i="32" s="1"/>
  <c r="G28" i="32"/>
  <c r="G29" i="32" s="1"/>
  <c r="J34" i="32"/>
  <c r="J35" i="32" s="1"/>
  <c r="E25" i="32"/>
  <c r="E26" i="32" s="1"/>
  <c r="M43" i="32"/>
  <c r="M44" i="32" s="1"/>
  <c r="M40" i="32"/>
  <c r="M41" i="32" s="1"/>
  <c r="M37" i="32"/>
  <c r="M38" i="32" s="1"/>
  <c r="M34" i="32"/>
  <c r="M35" i="32" s="1"/>
  <c r="M31" i="32"/>
  <c r="M32" i="32" s="1"/>
  <c r="M25" i="32"/>
  <c r="M26" i="32" s="1"/>
  <c r="C72" i="33"/>
  <c r="C73" i="33" s="1"/>
  <c r="O75" i="33"/>
  <c r="O76" i="33" s="1"/>
  <c r="G72" i="33"/>
  <c r="G73" i="33" s="1"/>
  <c r="H69" i="33"/>
  <c r="H70" i="33" s="1"/>
  <c r="F75" i="33"/>
  <c r="F76" i="33" s="1"/>
  <c r="F72" i="33"/>
  <c r="F73" i="33" s="1"/>
  <c r="N69" i="33"/>
  <c r="N70" i="33" s="1"/>
  <c r="F69" i="33"/>
  <c r="F70" i="33" s="1"/>
  <c r="P75" i="33"/>
  <c r="P76" i="33" s="1"/>
  <c r="E75" i="33"/>
  <c r="E76" i="33" s="1"/>
  <c r="E72" i="33"/>
  <c r="E73" i="33" s="1"/>
  <c r="M69" i="33"/>
  <c r="M70" i="33" s="1"/>
  <c r="E69" i="33"/>
  <c r="E70" i="33" s="1"/>
  <c r="O72" i="33"/>
  <c r="O73" i="33" s="1"/>
  <c r="M72" i="33"/>
  <c r="M73" i="33" s="1"/>
  <c r="L75" i="33"/>
  <c r="L76" i="33" s="1"/>
  <c r="L72" i="33"/>
  <c r="L73" i="33" s="1"/>
  <c r="D72" i="33"/>
  <c r="D73" i="33" s="1"/>
  <c r="L69" i="33"/>
  <c r="L70" i="33" s="1"/>
  <c r="D69" i="33"/>
  <c r="D70" i="33" s="1"/>
  <c r="N75" i="33"/>
  <c r="N76" i="33" s="1"/>
  <c r="G75" i="33"/>
  <c r="G76" i="33" s="1"/>
  <c r="D75" i="33"/>
  <c r="D76" i="33" s="1"/>
  <c r="K72" i="33"/>
  <c r="K73" i="33" s="1"/>
  <c r="K69" i="33"/>
  <c r="K70" i="33" s="1"/>
  <c r="N72" i="33"/>
  <c r="N73" i="33" s="1"/>
  <c r="G69" i="33"/>
  <c r="G70" i="33" s="1"/>
  <c r="Q75" i="33"/>
  <c r="Q76" i="33" s="1"/>
  <c r="J75" i="33"/>
  <c r="J76" i="33" s="1"/>
  <c r="B75" i="33"/>
  <c r="B76" i="33" s="1"/>
  <c r="J72" i="33"/>
  <c r="J73" i="33" s="1"/>
  <c r="B72" i="33"/>
  <c r="B73" i="33" s="1"/>
  <c r="J69" i="33"/>
  <c r="J70" i="33" s="1"/>
  <c r="B69" i="33"/>
  <c r="B70" i="33" s="1"/>
  <c r="C69" i="33"/>
  <c r="C70" i="33" s="1"/>
  <c r="I72" i="33"/>
  <c r="I73" i="33" s="1"/>
  <c r="I75" i="33"/>
  <c r="I76" i="33" s="1"/>
  <c r="Q72" i="33"/>
  <c r="Q73" i="33" s="1"/>
  <c r="Q69" i="33"/>
  <c r="Q70" i="33" s="1"/>
  <c r="I69" i="33"/>
  <c r="I70" i="33" s="1"/>
  <c r="D49" i="33"/>
  <c r="D50" i="33" s="1"/>
  <c r="G49" i="33"/>
  <c r="G50" i="33" s="1"/>
  <c r="M78" i="33"/>
  <c r="M79" i="33" s="1"/>
  <c r="N81" i="33"/>
  <c r="N82" i="33" s="1"/>
  <c r="P84" i="33"/>
  <c r="P85" i="33" s="1"/>
  <c r="H84" i="33"/>
  <c r="H85" i="33" s="1"/>
  <c r="H81" i="33"/>
  <c r="H82" i="33" s="1"/>
  <c r="P78" i="33"/>
  <c r="P79" i="33" s="1"/>
  <c r="H78" i="33"/>
  <c r="H79" i="33" s="1"/>
  <c r="P61" i="33"/>
  <c r="P62" i="33" s="1"/>
  <c r="P58" i="33"/>
  <c r="P59" i="33" s="1"/>
  <c r="G84" i="33"/>
  <c r="G85" i="33" s="1"/>
  <c r="G58" i="33"/>
  <c r="G59" i="33" s="1"/>
  <c r="Q61" i="33"/>
  <c r="Q62" i="33" s="1"/>
  <c r="H58" i="33"/>
  <c r="H59" i="33" s="1"/>
  <c r="N87" i="33"/>
  <c r="N88" i="33" s="1"/>
  <c r="F84" i="33"/>
  <c r="F85" i="33" s="1"/>
  <c r="F58" i="33"/>
  <c r="F59" i="33" s="1"/>
  <c r="E87" i="33"/>
  <c r="E88" i="33" s="1"/>
  <c r="M84" i="33"/>
  <c r="M85" i="33" s="1"/>
  <c r="E84" i="33"/>
  <c r="E85" i="33" s="1"/>
  <c r="E81" i="33"/>
  <c r="E82" i="33" s="1"/>
  <c r="E78" i="33"/>
  <c r="E79" i="33" s="1"/>
  <c r="E58" i="33"/>
  <c r="E59" i="33" s="1"/>
  <c r="E61" i="33"/>
  <c r="E62" i="33" s="1"/>
  <c r="F81" i="33"/>
  <c r="F82" i="33" s="1"/>
  <c r="Q87" i="33"/>
  <c r="Q88" i="33" s="1"/>
  <c r="I58" i="33"/>
  <c r="I59" i="33" s="1"/>
  <c r="C61" i="33"/>
  <c r="C62" i="33" s="1"/>
  <c r="C87" i="33"/>
  <c r="C88" i="33" s="1"/>
  <c r="L84" i="33"/>
  <c r="L85" i="33" s="1"/>
  <c r="D84" i="33"/>
  <c r="D85" i="33" s="1"/>
  <c r="L81" i="33"/>
  <c r="L82" i="33" s="1"/>
  <c r="L78" i="33"/>
  <c r="L79" i="33" s="1"/>
  <c r="L61" i="33"/>
  <c r="L62" i="33" s="1"/>
  <c r="F78" i="33"/>
  <c r="F79" i="33" s="1"/>
  <c r="M58" i="33"/>
  <c r="M59" i="33" s="1"/>
  <c r="L58" i="33"/>
  <c r="L59" i="33" s="1"/>
  <c r="K87" i="33"/>
  <c r="K88" i="33" s="1"/>
  <c r="K84" i="33"/>
  <c r="K85" i="33" s="1"/>
  <c r="K81" i="33"/>
  <c r="K82" i="33" s="1"/>
  <c r="C81" i="33"/>
  <c r="C82" i="33" s="1"/>
  <c r="K61" i="33"/>
  <c r="K62" i="33" s="1"/>
  <c r="K58" i="33"/>
  <c r="K59" i="33" s="1"/>
  <c r="Q58" i="33"/>
  <c r="Q59" i="33" s="1"/>
  <c r="N78" i="33"/>
  <c r="N79" i="33" s="1"/>
  <c r="J87" i="33"/>
  <c r="J88" i="33" s="1"/>
  <c r="B87" i="33"/>
  <c r="B88" i="33" s="1"/>
  <c r="J84" i="33"/>
  <c r="J85" i="33" s="1"/>
  <c r="B84" i="33"/>
  <c r="B85" i="33" s="1"/>
  <c r="B81" i="33"/>
  <c r="B82" i="33" s="1"/>
  <c r="J78" i="33"/>
  <c r="J79" i="33" s="1"/>
  <c r="B78" i="33"/>
  <c r="B79" i="33" s="1"/>
  <c r="B63" i="33"/>
  <c r="J61" i="33"/>
  <c r="J62" i="33" s="1"/>
  <c r="B61" i="33"/>
  <c r="B62" i="33" s="1"/>
  <c r="B58" i="33"/>
  <c r="B59" i="33" s="1"/>
  <c r="C78" i="33"/>
  <c r="C79" i="33" s="1"/>
  <c r="C58" i="33"/>
  <c r="C59" i="33" s="1"/>
  <c r="N58" i="33"/>
  <c r="N59" i="33" s="1"/>
  <c r="I78" i="33"/>
  <c r="I79" i="33" s="1"/>
  <c r="I81" i="33"/>
  <c r="I82" i="33" s="1"/>
  <c r="Q84" i="33"/>
  <c r="Q85" i="33" s="1"/>
  <c r="I84" i="33"/>
  <c r="I85" i="33" s="1"/>
  <c r="J46" i="33"/>
  <c r="J47" i="33" s="1"/>
  <c r="M43" i="33"/>
  <c r="M44" i="33" s="1"/>
  <c r="F28" i="33"/>
  <c r="F29" i="33" s="1"/>
  <c r="I46" i="33"/>
  <c r="I47" i="33" s="1"/>
  <c r="M40" i="33"/>
  <c r="M41" i="33" s="1"/>
  <c r="I40" i="33"/>
  <c r="I41" i="33" s="1"/>
  <c r="P46" i="33"/>
  <c r="P47" i="33" s="1"/>
  <c r="H46" i="33"/>
  <c r="H47" i="33" s="1"/>
  <c r="H43" i="33"/>
  <c r="H44" i="33" s="1"/>
  <c r="P40" i="33"/>
  <c r="P41" i="33" s="1"/>
  <c r="H40" i="33"/>
  <c r="H41" i="33" s="1"/>
  <c r="P37" i="33"/>
  <c r="P38" i="33" s="1"/>
  <c r="H37" i="33"/>
  <c r="H38" i="33" s="1"/>
  <c r="P34" i="33"/>
  <c r="P35" i="33" s="1"/>
  <c r="H34" i="33"/>
  <c r="H35" i="33" s="1"/>
  <c r="P31" i="33"/>
  <c r="P32" i="33" s="1"/>
  <c r="P28" i="33"/>
  <c r="P29" i="33" s="1"/>
  <c r="H28" i="33"/>
  <c r="H29" i="33" s="1"/>
  <c r="P25" i="33"/>
  <c r="P26" i="33" s="1"/>
  <c r="H25" i="33"/>
  <c r="H26" i="33" s="1"/>
  <c r="G40" i="33"/>
  <c r="G41" i="33" s="1"/>
  <c r="G37" i="33"/>
  <c r="G38" i="33" s="1"/>
  <c r="G34" i="33"/>
  <c r="G35" i="33" s="1"/>
  <c r="G28" i="33"/>
  <c r="G29" i="33" s="1"/>
  <c r="G22" i="33"/>
  <c r="G23" i="33" s="1"/>
  <c r="F43" i="33"/>
  <c r="F44" i="33" s="1"/>
  <c r="F40" i="33"/>
  <c r="F41" i="33" s="1"/>
  <c r="F37" i="33"/>
  <c r="F38" i="33" s="1"/>
  <c r="N34" i="33"/>
  <c r="N35" i="33" s="1"/>
  <c r="F34" i="33"/>
  <c r="F35" i="33" s="1"/>
  <c r="G43" i="33"/>
  <c r="G44" i="33" s="1"/>
  <c r="G25" i="33"/>
  <c r="G26" i="33" s="1"/>
  <c r="N28" i="33"/>
  <c r="N29" i="33" s="1"/>
  <c r="Q46" i="33"/>
  <c r="Q47" i="33" s="1"/>
  <c r="Q31" i="33"/>
  <c r="Q32" i="33" s="1"/>
  <c r="M25" i="33"/>
  <c r="M26" i="33" s="1"/>
  <c r="M34" i="33"/>
  <c r="M35" i="33" s="1"/>
  <c r="D46" i="33"/>
  <c r="D47" i="33" s="1"/>
  <c r="C34" i="33"/>
  <c r="C35" i="33" s="1"/>
  <c r="E40" i="33"/>
  <c r="E41" i="33" s="1"/>
  <c r="E25" i="33"/>
  <c r="E26" i="33" s="1"/>
  <c r="D40" i="33"/>
  <c r="D41" i="33" s="1"/>
  <c r="L37" i="33"/>
  <c r="L38" i="33" s="1"/>
  <c r="D34" i="33"/>
  <c r="D35" i="33" s="1"/>
  <c r="L31" i="33"/>
  <c r="L32" i="33" s="1"/>
  <c r="L28" i="33"/>
  <c r="L29" i="33" s="1"/>
  <c r="D28" i="33"/>
  <c r="D29" i="33" s="1"/>
  <c r="L25" i="33"/>
  <c r="L26" i="33" s="1"/>
  <c r="L22" i="33"/>
  <c r="L23" i="33" s="1"/>
  <c r="D22" i="33"/>
  <c r="D23" i="33" s="1"/>
  <c r="K46" i="33"/>
  <c r="K47" i="33" s="1"/>
  <c r="C46" i="33"/>
  <c r="C47" i="33" s="1"/>
  <c r="K43" i="33"/>
  <c r="K44" i="33" s="1"/>
  <c r="K40" i="33"/>
  <c r="K41" i="33" s="1"/>
  <c r="K37" i="33"/>
  <c r="K38" i="33" s="1"/>
  <c r="C37" i="33"/>
  <c r="C38" i="33" s="1"/>
  <c r="K34" i="33"/>
  <c r="K35" i="33" s="1"/>
  <c r="K31" i="33"/>
  <c r="K32" i="33" s="1"/>
  <c r="C28" i="33"/>
  <c r="C29" i="33" s="1"/>
  <c r="K25" i="33"/>
  <c r="K26" i="33" s="1"/>
  <c r="C25" i="33"/>
  <c r="C26" i="33" s="1"/>
  <c r="K22" i="33"/>
  <c r="K23" i="33" s="1"/>
  <c r="C22" i="33"/>
  <c r="M46" i="33"/>
  <c r="M47" i="33" s="1"/>
  <c r="J43" i="33"/>
  <c r="J44" i="33" s="1"/>
  <c r="D31" i="33"/>
  <c r="D32" i="33" s="1"/>
  <c r="E34" i="33"/>
  <c r="E35" i="33" s="1"/>
  <c r="B37" i="33"/>
  <c r="B38" i="33" s="1"/>
  <c r="B46" i="33"/>
  <c r="B47" i="33" s="1"/>
  <c r="B43" i="33"/>
  <c r="B44" i="33" s="1"/>
  <c r="B40" i="33"/>
  <c r="B41" i="33" s="1"/>
  <c r="B34" i="33"/>
  <c r="B35" i="33" s="1"/>
  <c r="B31" i="33"/>
  <c r="B32" i="33" s="1"/>
  <c r="B28" i="33"/>
  <c r="B29" i="33" s="1"/>
  <c r="B25" i="33"/>
  <c r="B26" i="33" s="1"/>
  <c r="J22" i="33"/>
  <c r="J23" i="33" s="1"/>
  <c r="B22" i="33"/>
  <c r="B23" i="33" s="1"/>
  <c r="N43" i="33"/>
  <c r="N44" i="33" s="1"/>
  <c r="I37" i="33"/>
  <c r="I38" i="33" s="1"/>
  <c r="N37" i="33"/>
  <c r="N38" i="33" s="1"/>
  <c r="J34" i="33"/>
  <c r="J35" i="33" s="1"/>
  <c r="F22" i="33"/>
  <c r="F23" i="33" s="1"/>
  <c r="M37" i="33"/>
  <c r="M38" i="33" s="1"/>
  <c r="M75" i="34"/>
  <c r="M76" i="34" s="1"/>
  <c r="K75" i="34"/>
  <c r="K76" i="34" s="1"/>
  <c r="C75" i="34"/>
  <c r="C76" i="34" s="1"/>
  <c r="C69" i="34"/>
  <c r="C70" i="34" s="1"/>
  <c r="J75" i="34"/>
  <c r="J76" i="34" s="1"/>
  <c r="B72" i="34"/>
  <c r="B73" i="34" s="1"/>
  <c r="J69" i="34"/>
  <c r="J70" i="34" s="1"/>
  <c r="B69" i="34"/>
  <c r="B70" i="34" s="1"/>
  <c r="N75" i="34"/>
  <c r="N76" i="34" s="1"/>
  <c r="I75" i="34"/>
  <c r="I76" i="34" s="1"/>
  <c r="Q72" i="34"/>
  <c r="Q73" i="34" s="1"/>
  <c r="I72" i="34"/>
  <c r="I73" i="34" s="1"/>
  <c r="Q75" i="34"/>
  <c r="Q76" i="34" s="1"/>
  <c r="F69" i="34"/>
  <c r="F70" i="34" s="1"/>
  <c r="B75" i="34"/>
  <c r="B76" i="34" s="1"/>
  <c r="P75" i="34"/>
  <c r="P76" i="34" s="1"/>
  <c r="H75" i="34"/>
  <c r="H76" i="34" s="1"/>
  <c r="P72" i="34"/>
  <c r="P73" i="34" s="1"/>
  <c r="P69" i="34"/>
  <c r="P70" i="34" s="1"/>
  <c r="O75" i="34"/>
  <c r="O76" i="34" s="1"/>
  <c r="G75" i="34"/>
  <c r="G76" i="34" s="1"/>
  <c r="G72" i="34"/>
  <c r="G73" i="34" s="1"/>
  <c r="E72" i="34"/>
  <c r="E73" i="34" s="1"/>
  <c r="F75" i="34"/>
  <c r="F76" i="34" s="1"/>
  <c r="F72" i="34"/>
  <c r="F73" i="34" s="1"/>
  <c r="N69" i="34"/>
  <c r="N70" i="34" s="1"/>
  <c r="M72" i="34"/>
  <c r="M73" i="34" s="1"/>
  <c r="M69" i="34"/>
  <c r="M70" i="34" s="1"/>
  <c r="F87" i="34"/>
  <c r="F88" i="34" s="1"/>
  <c r="P87" i="34"/>
  <c r="P88" i="34" s="1"/>
  <c r="L87" i="34"/>
  <c r="L88" i="34" s="1"/>
  <c r="D87" i="34"/>
  <c r="D88" i="34" s="1"/>
  <c r="D84" i="34"/>
  <c r="D85" i="34" s="1"/>
  <c r="L81" i="34"/>
  <c r="L82" i="34" s="1"/>
  <c r="D81" i="34"/>
  <c r="D82" i="34" s="1"/>
  <c r="L78" i="34"/>
  <c r="L79" i="34" s="1"/>
  <c r="L61" i="34"/>
  <c r="L62" i="34" s="1"/>
  <c r="D61" i="34"/>
  <c r="D62" i="34" s="1"/>
  <c r="L58" i="34"/>
  <c r="L59" i="34" s="1"/>
  <c r="D58" i="34"/>
  <c r="D59" i="34" s="1"/>
  <c r="C87" i="34"/>
  <c r="C88" i="34" s="1"/>
  <c r="C84" i="34"/>
  <c r="C85" i="34" s="1"/>
  <c r="K78" i="34"/>
  <c r="K79" i="34" s="1"/>
  <c r="K58" i="34"/>
  <c r="K59" i="34" s="1"/>
  <c r="M87" i="34"/>
  <c r="M88" i="34" s="1"/>
  <c r="B81" i="34"/>
  <c r="B82" i="34" s="1"/>
  <c r="M58" i="34"/>
  <c r="M59" i="34" s="1"/>
  <c r="B84" i="34"/>
  <c r="B85" i="34" s="1"/>
  <c r="J61" i="34"/>
  <c r="J62" i="34" s="1"/>
  <c r="B61" i="34"/>
  <c r="B62" i="34" s="1"/>
  <c r="J58" i="34"/>
  <c r="J59" i="34" s="1"/>
  <c r="B58" i="34"/>
  <c r="B59" i="34" s="1"/>
  <c r="J81" i="34"/>
  <c r="J82" i="34" s="1"/>
  <c r="I81" i="34"/>
  <c r="I82" i="34" s="1"/>
  <c r="M61" i="34"/>
  <c r="M62" i="34" s="1"/>
  <c r="I87" i="34"/>
  <c r="I88" i="34" s="1"/>
  <c r="Q78" i="34"/>
  <c r="Q79" i="34" s="1"/>
  <c r="I61" i="34"/>
  <c r="I62" i="34" s="1"/>
  <c r="I58" i="34"/>
  <c r="I59" i="34" s="1"/>
  <c r="H84" i="34"/>
  <c r="H85" i="34" s="1"/>
  <c r="P81" i="34"/>
  <c r="P82" i="34" s="1"/>
  <c r="H81" i="34"/>
  <c r="H82" i="34" s="1"/>
  <c r="P61" i="34"/>
  <c r="P62" i="34" s="1"/>
  <c r="H61" i="34"/>
  <c r="H62" i="34" s="1"/>
  <c r="P58" i="34"/>
  <c r="P59" i="34" s="1"/>
  <c r="H58" i="34"/>
  <c r="H59" i="34" s="1"/>
  <c r="F81" i="34"/>
  <c r="F82" i="34" s="1"/>
  <c r="N58" i="34"/>
  <c r="N59" i="34" s="1"/>
  <c r="N84" i="34"/>
  <c r="N85" i="34" s="1"/>
  <c r="N78" i="34"/>
  <c r="N79" i="34" s="1"/>
  <c r="N61" i="34"/>
  <c r="N62" i="34" s="1"/>
  <c r="O87" i="34"/>
  <c r="O88" i="34" s="1"/>
  <c r="G87" i="34"/>
  <c r="G88" i="34" s="1"/>
  <c r="O81" i="34"/>
  <c r="O82" i="34" s="1"/>
  <c r="G81" i="34"/>
  <c r="G82" i="34" s="1"/>
  <c r="O78" i="34"/>
  <c r="O79" i="34" s="1"/>
  <c r="O61" i="34"/>
  <c r="O62" i="34" s="1"/>
  <c r="G61" i="34"/>
  <c r="G62" i="34" s="1"/>
  <c r="G58" i="34"/>
  <c r="G59" i="34" s="1"/>
  <c r="F78" i="34"/>
  <c r="F79" i="34" s="1"/>
  <c r="O58" i="34"/>
  <c r="O59" i="34" s="1"/>
  <c r="E61" i="34"/>
  <c r="E62" i="34" s="1"/>
  <c r="Q87" i="34"/>
  <c r="Q88" i="34" s="1"/>
  <c r="E58" i="34"/>
  <c r="E59" i="34" s="1"/>
  <c r="Q58" i="34"/>
  <c r="Q59" i="34" s="1"/>
  <c r="Q84" i="34"/>
  <c r="Q85" i="34" s="1"/>
  <c r="N87" i="34"/>
  <c r="N88" i="34" s="1"/>
  <c r="F63" i="34"/>
  <c r="F61" i="34"/>
  <c r="F62" i="34" s="1"/>
  <c r="F58" i="34"/>
  <c r="F59" i="34" s="1"/>
  <c r="H87" i="34"/>
  <c r="H88" i="34" s="1"/>
  <c r="Q61" i="34"/>
  <c r="Q62" i="34" s="1"/>
  <c r="E87" i="34"/>
  <c r="E88" i="34" s="1"/>
  <c r="B87" i="34"/>
  <c r="B88" i="34" s="1"/>
  <c r="E84" i="34"/>
  <c r="E85" i="34" s="1"/>
  <c r="M81" i="34"/>
  <c r="M82" i="34" s="1"/>
  <c r="E81" i="34"/>
  <c r="E82" i="34" s="1"/>
  <c r="M78" i="34"/>
  <c r="M79" i="34" s="1"/>
  <c r="E78" i="34"/>
  <c r="E79" i="34" s="1"/>
  <c r="D28" i="34"/>
  <c r="D29" i="34" s="1"/>
  <c r="C40" i="34"/>
  <c r="C41" i="34" s="1"/>
  <c r="H46" i="34"/>
  <c r="H47" i="34" s="1"/>
  <c r="P43" i="34"/>
  <c r="P44" i="34" s="1"/>
  <c r="H43" i="34"/>
  <c r="H44" i="34" s="1"/>
  <c r="P40" i="34"/>
  <c r="P41" i="34" s="1"/>
  <c r="P34" i="34"/>
  <c r="P35" i="34" s="1"/>
  <c r="H31" i="34"/>
  <c r="H32" i="34" s="1"/>
  <c r="P28" i="34"/>
  <c r="P29" i="34" s="1"/>
  <c r="H28" i="34"/>
  <c r="H29" i="34" s="1"/>
  <c r="P25" i="34"/>
  <c r="P26" i="34" s="1"/>
  <c r="H25" i="34"/>
  <c r="H26" i="34" s="1"/>
  <c r="P22" i="34"/>
  <c r="P23" i="34" s="1"/>
  <c r="D37" i="34"/>
  <c r="D38" i="34" s="1"/>
  <c r="O46" i="34"/>
  <c r="O47" i="34" s="1"/>
  <c r="G46" i="34"/>
  <c r="G47" i="34" s="1"/>
  <c r="O43" i="34"/>
  <c r="O44" i="34" s="1"/>
  <c r="G43" i="34"/>
  <c r="G44" i="34" s="1"/>
  <c r="O40" i="34"/>
  <c r="O41" i="34" s="1"/>
  <c r="G40" i="34"/>
  <c r="G41" i="34" s="1"/>
  <c r="O37" i="34"/>
  <c r="O38" i="34" s="1"/>
  <c r="G37" i="34"/>
  <c r="G38" i="34" s="1"/>
  <c r="O31" i="34"/>
  <c r="O32" i="34" s="1"/>
  <c r="G31" i="34"/>
  <c r="G32" i="34" s="1"/>
  <c r="O28" i="34"/>
  <c r="O29" i="34" s="1"/>
  <c r="G28" i="34"/>
  <c r="G29" i="34" s="1"/>
  <c r="O25" i="34"/>
  <c r="O26" i="34" s="1"/>
  <c r="G25" i="34"/>
  <c r="G26" i="34" s="1"/>
  <c r="G22" i="34"/>
  <c r="G23" i="34" s="1"/>
  <c r="F37" i="34"/>
  <c r="F38" i="34" s="1"/>
  <c r="N34" i="34"/>
  <c r="N35" i="34" s="1"/>
  <c r="F34" i="34"/>
  <c r="F35" i="34" s="1"/>
  <c r="F22" i="34"/>
  <c r="F23" i="34" s="1"/>
  <c r="J37" i="34"/>
  <c r="J38" i="34" s="1"/>
  <c r="F40" i="34"/>
  <c r="F41" i="34" s="1"/>
  <c r="N28" i="34"/>
  <c r="N29" i="34" s="1"/>
  <c r="C28" i="34"/>
  <c r="C29" i="34" s="1"/>
  <c r="M40" i="34"/>
  <c r="M41" i="34" s="1"/>
  <c r="D43" i="34"/>
  <c r="D44" i="34" s="1"/>
  <c r="E31" i="34"/>
  <c r="E32" i="34" s="1"/>
  <c r="E46" i="34"/>
  <c r="E47" i="34" s="1"/>
  <c r="E43" i="34"/>
  <c r="E44" i="34" s="1"/>
  <c r="E34" i="34"/>
  <c r="E35" i="34" s="1"/>
  <c r="E25" i="34"/>
  <c r="E26" i="34" s="1"/>
  <c r="D31" i="34"/>
  <c r="D32" i="34" s="1"/>
  <c r="M37" i="34"/>
  <c r="M38" i="34" s="1"/>
  <c r="L43" i="34"/>
  <c r="L44" i="34" s="1"/>
  <c r="L40" i="34"/>
  <c r="L41" i="34" s="1"/>
  <c r="L37" i="34"/>
  <c r="L38" i="34" s="1"/>
  <c r="D34" i="34"/>
  <c r="D35" i="34" s="1"/>
  <c r="L28" i="34"/>
  <c r="L29" i="34" s="1"/>
  <c r="L25" i="34"/>
  <c r="L26" i="34" s="1"/>
  <c r="L22" i="34"/>
  <c r="L23" i="34" s="1"/>
  <c r="F46" i="34"/>
  <c r="F47" i="34" s="1"/>
  <c r="H34" i="34"/>
  <c r="H35" i="34" s="1"/>
  <c r="H37" i="34"/>
  <c r="H38" i="34" s="1"/>
  <c r="L46" i="34"/>
  <c r="L47" i="34" s="1"/>
  <c r="D46" i="34"/>
  <c r="D47" i="34" s="1"/>
  <c r="K46" i="34"/>
  <c r="K47" i="34" s="1"/>
  <c r="K43" i="34"/>
  <c r="K44" i="34" s="1"/>
  <c r="K40" i="34"/>
  <c r="K41" i="34" s="1"/>
  <c r="K37" i="34"/>
  <c r="K38" i="34" s="1"/>
  <c r="C37" i="34"/>
  <c r="C38" i="34" s="1"/>
  <c r="K31" i="34"/>
  <c r="K32" i="34" s="1"/>
  <c r="K25" i="34"/>
  <c r="K26" i="34" s="1"/>
  <c r="J40" i="34"/>
  <c r="J41" i="34" s="1"/>
  <c r="C46" i="34"/>
  <c r="C47" i="34" s="1"/>
  <c r="E37" i="34"/>
  <c r="E38" i="34" s="1"/>
  <c r="J46" i="34"/>
  <c r="J47" i="34" s="1"/>
  <c r="B40" i="34"/>
  <c r="B41" i="34" s="1"/>
  <c r="B37" i="34"/>
  <c r="B38" i="34" s="1"/>
  <c r="B28" i="34"/>
  <c r="B29" i="34" s="1"/>
  <c r="B25" i="34"/>
  <c r="B26" i="34" s="1"/>
  <c r="J22" i="34"/>
  <c r="J23" i="34" s="1"/>
  <c r="I22" i="34"/>
  <c r="I23" i="34" s="1"/>
  <c r="P75" i="35"/>
  <c r="P76" i="35" s="1"/>
  <c r="L78" i="35"/>
  <c r="L79" i="35" s="1"/>
  <c r="M43" i="35"/>
  <c r="M44" i="35" s="1"/>
  <c r="H72" i="35"/>
  <c r="H73" i="35" s="1"/>
  <c r="M78" i="35"/>
  <c r="M79" i="35" s="1"/>
  <c r="M69" i="35"/>
  <c r="M70" i="35" s="1"/>
  <c r="M61" i="35"/>
  <c r="M62" i="35" s="1"/>
  <c r="M58" i="35"/>
  <c r="M59" i="35" s="1"/>
  <c r="M46" i="35"/>
  <c r="M47" i="35" s="1"/>
  <c r="M40" i="35"/>
  <c r="M41" i="35" s="1"/>
  <c r="M37" i="35"/>
  <c r="M38" i="35" s="1"/>
  <c r="M28" i="35"/>
  <c r="M29" i="35" s="1"/>
  <c r="M25" i="35"/>
  <c r="M26" i="35" s="1"/>
  <c r="P84" i="31"/>
  <c r="P85" i="31" s="1"/>
  <c r="O31" i="35"/>
  <c r="O32" i="35" s="1"/>
  <c r="L63" i="33"/>
  <c r="J22" i="35"/>
  <c r="J23" i="35" s="1"/>
  <c r="H22" i="35"/>
  <c r="H23" i="35" s="1"/>
  <c r="I63" i="31"/>
  <c r="N84" i="35"/>
  <c r="N85" i="35" s="1"/>
  <c r="J84" i="35"/>
  <c r="J85" i="35" s="1"/>
  <c r="F84" i="35"/>
  <c r="F85" i="35" s="1"/>
  <c r="J78" i="35"/>
  <c r="J79" i="35" s="1"/>
  <c r="N72" i="35"/>
  <c r="N73" i="35" s="1"/>
  <c r="F72" i="35"/>
  <c r="F73" i="35" s="1"/>
  <c r="N69" i="35"/>
  <c r="N70" i="35" s="1"/>
  <c r="J69" i="35"/>
  <c r="J70" i="35" s="1"/>
  <c r="N61" i="35"/>
  <c r="N62" i="35" s="1"/>
  <c r="J61" i="35"/>
  <c r="J62" i="35" s="1"/>
  <c r="F61" i="35"/>
  <c r="F62" i="35" s="1"/>
  <c r="N58" i="35"/>
  <c r="N59" i="35" s="1"/>
  <c r="J58" i="35"/>
  <c r="J59" i="35" s="1"/>
  <c r="F58" i="35"/>
  <c r="F59" i="35" s="1"/>
  <c r="F46" i="35"/>
  <c r="F47" i="35" s="1"/>
  <c r="N43" i="35"/>
  <c r="N44" i="35" s="1"/>
  <c r="J43" i="35"/>
  <c r="J44" i="35" s="1"/>
  <c r="N40" i="35"/>
  <c r="N41" i="35" s="1"/>
  <c r="N37" i="35"/>
  <c r="N38" i="35" s="1"/>
  <c r="J37" i="35"/>
  <c r="J38" i="35" s="1"/>
  <c r="F37" i="35"/>
  <c r="F38" i="35" s="1"/>
  <c r="N34" i="35"/>
  <c r="N35" i="35" s="1"/>
  <c r="F34" i="35"/>
  <c r="F35" i="35" s="1"/>
  <c r="N31" i="35"/>
  <c r="N32" i="35" s="1"/>
  <c r="J31" i="35"/>
  <c r="J32" i="35" s="1"/>
  <c r="F31" i="35"/>
  <c r="F32" i="35" s="1"/>
  <c r="N28" i="35"/>
  <c r="N29" i="35" s="1"/>
  <c r="J28" i="35"/>
  <c r="J29" i="35" s="1"/>
  <c r="F28" i="35"/>
  <c r="F29" i="35" s="1"/>
  <c r="N25" i="35"/>
  <c r="N26" i="35" s="1"/>
  <c r="J25" i="35"/>
  <c r="J26" i="35" s="1"/>
  <c r="F25" i="35"/>
  <c r="F26" i="35" s="1"/>
  <c r="G63" i="34"/>
  <c r="G63" i="32"/>
  <c r="H81" i="35"/>
  <c r="H82" i="35" s="1"/>
  <c r="H75" i="35"/>
  <c r="H76" i="35" s="1"/>
  <c r="H69" i="35"/>
  <c r="H70" i="35" s="1"/>
  <c r="H61" i="35"/>
  <c r="H62" i="35" s="1"/>
  <c r="H46" i="35"/>
  <c r="H47" i="35" s="1"/>
  <c r="H43" i="35"/>
  <c r="H44" i="35" s="1"/>
  <c r="H40" i="35"/>
  <c r="H41" i="35" s="1"/>
  <c r="H37" i="35"/>
  <c r="H38" i="35" s="1"/>
  <c r="H31" i="35"/>
  <c r="H32" i="35" s="1"/>
  <c r="H28" i="35"/>
  <c r="H29" i="35" s="1"/>
  <c r="H25" i="35"/>
  <c r="H26" i="35" s="1"/>
  <c r="G63" i="28"/>
  <c r="G63" i="31"/>
  <c r="H63" i="32"/>
  <c r="Q22" i="35"/>
  <c r="Q23" i="35" s="1"/>
  <c r="I22" i="35"/>
  <c r="I23" i="35" s="1"/>
  <c r="F22" i="35"/>
  <c r="F23" i="35" s="1"/>
  <c r="E22" i="35"/>
  <c r="E23" i="35" s="1"/>
  <c r="K22" i="35"/>
  <c r="K23" i="35" s="1"/>
  <c r="B22" i="35"/>
  <c r="B23" i="35" s="1"/>
  <c r="B63" i="35"/>
  <c r="G84" i="35"/>
  <c r="G85" i="35" s="1"/>
  <c r="D81" i="35"/>
  <c r="D82" i="35" s="1"/>
  <c r="K75" i="35"/>
  <c r="K76" i="35" s="1"/>
  <c r="B72" i="35"/>
  <c r="B73" i="35" s="1"/>
  <c r="G72" i="35"/>
  <c r="G73" i="35" s="1"/>
  <c r="B69" i="35"/>
  <c r="B70" i="35" s="1"/>
  <c r="L69" i="35"/>
  <c r="L70" i="35" s="1"/>
  <c r="B61" i="35"/>
  <c r="B62" i="35" s="1"/>
  <c r="B58" i="35"/>
  <c r="B59" i="35" s="1"/>
  <c r="L46" i="35"/>
  <c r="L47" i="35" s="1"/>
  <c r="D46" i="35"/>
  <c r="D47" i="35" s="1"/>
  <c r="P43" i="35"/>
  <c r="P44" i="35" s="1"/>
  <c r="I43" i="35"/>
  <c r="I44" i="35" s="1"/>
  <c r="L40" i="35"/>
  <c r="L41" i="35" s="1"/>
  <c r="B37" i="35"/>
  <c r="B38" i="35" s="1"/>
  <c r="B31" i="35"/>
  <c r="B32" i="35" s="1"/>
  <c r="B28" i="35"/>
  <c r="B29" i="35" s="1"/>
  <c r="L28" i="35"/>
  <c r="L29" i="35" s="1"/>
  <c r="B25" i="35"/>
  <c r="B26" i="35" s="1"/>
  <c r="O25" i="35"/>
  <c r="O26" i="35" s="1"/>
  <c r="Q75" i="35"/>
  <c r="Q76" i="35" s="1"/>
  <c r="I37" i="35"/>
  <c r="I38" i="35" s="1"/>
  <c r="Q34" i="35"/>
  <c r="Q35" i="35" s="1"/>
  <c r="P22" i="35"/>
  <c r="P23" i="35" s="1"/>
  <c r="E84" i="28"/>
  <c r="E85" i="28" s="1"/>
  <c r="L22" i="35"/>
  <c r="L23" i="35" s="1"/>
  <c r="D78" i="35"/>
  <c r="D79" i="35" s="1"/>
  <c r="D72" i="35"/>
  <c r="D73" i="35" s="1"/>
  <c r="F63" i="31"/>
  <c r="E46" i="35"/>
  <c r="E47" i="35" s="1"/>
  <c r="E37" i="35"/>
  <c r="E38" i="35" s="1"/>
  <c r="D22" i="35"/>
  <c r="D23" i="35" s="1"/>
  <c r="C22" i="35"/>
  <c r="C23" i="35" s="1"/>
  <c r="G22" i="35"/>
  <c r="G23" i="35" s="1"/>
  <c r="O22" i="35"/>
  <c r="O23" i="35" s="1"/>
  <c r="C63" i="28"/>
  <c r="N22" i="35"/>
  <c r="N23" i="35" s="1"/>
  <c r="L72" i="35"/>
  <c r="L73" i="35" s="1"/>
  <c r="Q69" i="35"/>
  <c r="Q70" i="35" s="1"/>
  <c r="E75" i="35"/>
  <c r="E76" i="35" s="1"/>
  <c r="E72" i="35"/>
  <c r="E73" i="35" s="1"/>
  <c r="I69" i="35"/>
  <c r="I70" i="35" s="1"/>
  <c r="E69" i="35"/>
  <c r="E70" i="35" s="1"/>
  <c r="P72" i="35"/>
  <c r="P73" i="35" s="1"/>
  <c r="G75" i="35"/>
  <c r="G76" i="35" s="1"/>
  <c r="O75" i="35"/>
  <c r="O76" i="35" s="1"/>
  <c r="O72" i="35"/>
  <c r="O73" i="35" s="1"/>
  <c r="K72" i="35"/>
  <c r="K73" i="35" s="1"/>
  <c r="C72" i="35"/>
  <c r="C73" i="35" s="1"/>
  <c r="O69" i="35"/>
  <c r="O70" i="35" s="1"/>
  <c r="C69" i="35"/>
  <c r="C70" i="35" s="1"/>
  <c r="D43" i="35"/>
  <c r="D44" i="35" s="1"/>
  <c r="I84" i="35"/>
  <c r="I85" i="35" s="1"/>
  <c r="E78" i="35"/>
  <c r="E79" i="35" s="1"/>
  <c r="Q61" i="35"/>
  <c r="Q62" i="35" s="1"/>
  <c r="I61" i="35"/>
  <c r="I62" i="35" s="1"/>
  <c r="Q58" i="35"/>
  <c r="Q59" i="35" s="1"/>
  <c r="I58" i="35"/>
  <c r="I59" i="35" s="1"/>
  <c r="E34" i="35"/>
  <c r="E35" i="35" s="1"/>
  <c r="E31" i="35"/>
  <c r="E32" i="35" s="1"/>
  <c r="Q28" i="35"/>
  <c r="Q29" i="35" s="1"/>
  <c r="I28" i="35"/>
  <c r="I29" i="35" s="1"/>
  <c r="L25" i="35"/>
  <c r="L26" i="35" s="1"/>
  <c r="O61" i="35"/>
  <c r="O62" i="35" s="1"/>
  <c r="L58" i="35"/>
  <c r="L59" i="35" s="1"/>
  <c r="L34" i="35"/>
  <c r="L35" i="35" s="1"/>
  <c r="D34" i="35"/>
  <c r="D35" i="35" s="1"/>
  <c r="P31" i="35"/>
  <c r="P32" i="35" s="1"/>
  <c r="P28" i="35"/>
  <c r="P29" i="35" s="1"/>
  <c r="D61" i="35"/>
  <c r="D62" i="35" s="1"/>
  <c r="D31" i="35"/>
  <c r="D32" i="35" s="1"/>
  <c r="D25" i="35"/>
  <c r="D26" i="35" s="1"/>
  <c r="I87" i="35"/>
  <c r="I88" i="35" s="1"/>
  <c r="I78" i="35"/>
  <c r="I79" i="35" s="1"/>
  <c r="E61" i="35"/>
  <c r="E62" i="35" s="1"/>
  <c r="E58" i="35"/>
  <c r="E59" i="35" s="1"/>
  <c r="I40" i="35"/>
  <c r="I41" i="35" s="1"/>
  <c r="Q31" i="35"/>
  <c r="Q32" i="35" s="1"/>
  <c r="I31" i="35"/>
  <c r="I32" i="35" s="1"/>
  <c r="E28" i="35"/>
  <c r="E29" i="35" s="1"/>
  <c r="Q25" i="35"/>
  <c r="Q26" i="35" s="1"/>
  <c r="I25" i="35"/>
  <c r="I26" i="35" s="1"/>
  <c r="P84" i="35"/>
  <c r="P85" i="35" s="1"/>
  <c r="L61" i="35"/>
  <c r="L62" i="35" s="1"/>
  <c r="C61" i="35"/>
  <c r="C62" i="35" s="1"/>
  <c r="D40" i="35"/>
  <c r="D41" i="35" s="1"/>
  <c r="K58" i="35"/>
  <c r="K59" i="35" s="1"/>
  <c r="O58" i="35"/>
  <c r="O59" i="35" s="1"/>
  <c r="G87" i="35"/>
  <c r="G88" i="35" s="1"/>
  <c r="O84" i="35"/>
  <c r="O85" i="35" s="1"/>
  <c r="K84" i="35"/>
  <c r="K85" i="35" s="1"/>
  <c r="O81" i="35"/>
  <c r="O82" i="35" s="1"/>
  <c r="K78" i="35"/>
  <c r="K79" i="35" s="1"/>
  <c r="K61" i="35"/>
  <c r="K62" i="35" s="1"/>
  <c r="G61" i="35"/>
  <c r="G62" i="35" s="1"/>
  <c r="G58" i="35"/>
  <c r="G59" i="35" s="1"/>
  <c r="C58" i="35"/>
  <c r="C59" i="35" s="1"/>
  <c r="K46" i="35"/>
  <c r="K47" i="35" s="1"/>
  <c r="G46" i="35"/>
  <c r="G47" i="35" s="1"/>
  <c r="C46" i="35"/>
  <c r="C47" i="35" s="1"/>
  <c r="K43" i="35"/>
  <c r="K44" i="35" s="1"/>
  <c r="G43" i="35"/>
  <c r="G44" i="35" s="1"/>
  <c r="C43" i="35"/>
  <c r="C44" i="35" s="1"/>
  <c r="K40" i="35"/>
  <c r="K41" i="35" s="1"/>
  <c r="G40" i="35"/>
  <c r="G41" i="35" s="1"/>
  <c r="O37" i="35"/>
  <c r="O38" i="35" s="1"/>
  <c r="K37" i="35"/>
  <c r="K38" i="35" s="1"/>
  <c r="C37" i="35"/>
  <c r="C38" i="35" s="1"/>
  <c r="O34" i="35"/>
  <c r="O35" i="35" s="1"/>
  <c r="G34" i="35"/>
  <c r="G35" i="35" s="1"/>
  <c r="C34" i="35"/>
  <c r="C35" i="35" s="1"/>
  <c r="K31" i="35"/>
  <c r="K32" i="35" s="1"/>
  <c r="G31" i="35"/>
  <c r="G32" i="35" s="1"/>
  <c r="C31" i="35"/>
  <c r="C32" i="35" s="1"/>
  <c r="O28" i="35"/>
  <c r="O29" i="35" s="1"/>
  <c r="K28" i="35"/>
  <c r="K29" i="35" s="1"/>
  <c r="G28" i="35"/>
  <c r="G29" i="35" s="1"/>
  <c r="C28" i="35"/>
  <c r="C29" i="35" s="1"/>
  <c r="K25" i="35"/>
  <c r="K26" i="35" s="1"/>
  <c r="G25" i="35"/>
  <c r="G26" i="35" s="1"/>
  <c r="G63" i="35"/>
  <c r="L43" i="35"/>
  <c r="L44" i="35" s="1"/>
  <c r="E81" i="35"/>
  <c r="E82" i="35" s="1"/>
  <c r="Q46" i="35"/>
  <c r="Q47" i="35" s="1"/>
  <c r="I46" i="35"/>
  <c r="I47" i="35" s="1"/>
  <c r="E43" i="35"/>
  <c r="E44" i="35" s="1"/>
  <c r="E40" i="35"/>
  <c r="E41" i="35" s="1"/>
  <c r="E25" i="35"/>
  <c r="E26" i="35" s="1"/>
  <c r="Q37" i="35"/>
  <c r="Q38" i="35" s="1"/>
  <c r="L37" i="35"/>
  <c r="L38" i="35" s="1"/>
  <c r="L87" i="35"/>
  <c r="L88" i="35" s="1"/>
  <c r="L81" i="35"/>
  <c r="L82" i="35" s="1"/>
  <c r="P46" i="35"/>
  <c r="P47" i="35" s="1"/>
  <c r="P40" i="35"/>
  <c r="P41" i="35" s="1"/>
  <c r="P37" i="35"/>
  <c r="P38" i="35" s="1"/>
  <c r="P25" i="35"/>
  <c r="P26" i="35" s="1"/>
  <c r="C25" i="35"/>
  <c r="C26" i="35" s="1"/>
  <c r="F63" i="35"/>
  <c r="K63" i="33"/>
  <c r="G63" i="33"/>
  <c r="B49" i="33"/>
  <c r="B50" i="33" s="1"/>
  <c r="E63" i="32"/>
  <c r="F63" i="33"/>
  <c r="B63" i="31"/>
  <c r="D63" i="28"/>
  <c r="Q63" i="33"/>
  <c r="E63" i="33"/>
  <c r="G46" i="33"/>
  <c r="G47" i="33" s="1"/>
  <c r="Q63" i="31"/>
  <c r="E63" i="31"/>
  <c r="I63" i="28"/>
  <c r="I34" i="28"/>
  <c r="I35" i="28" s="1"/>
  <c r="I63" i="33"/>
  <c r="L63" i="31"/>
  <c r="K63" i="34"/>
  <c r="M43" i="28"/>
  <c r="M44" i="28" s="1"/>
  <c r="M63" i="28"/>
  <c r="J63" i="28"/>
  <c r="P87" i="35"/>
  <c r="P88" i="35" s="1"/>
  <c r="I81" i="35"/>
  <c r="I82" i="35" s="1"/>
  <c r="L75" i="35"/>
  <c r="L76" i="35" s="1"/>
  <c r="Q72" i="35"/>
  <c r="Q73" i="35" s="1"/>
  <c r="P69" i="35"/>
  <c r="P70" i="35" s="1"/>
  <c r="G69" i="35"/>
  <c r="G70" i="35" s="1"/>
  <c r="N75" i="35"/>
  <c r="N76" i="35" s="1"/>
  <c r="F75" i="35"/>
  <c r="F76" i="35" s="1"/>
  <c r="F69" i="35"/>
  <c r="F70" i="35" s="1"/>
  <c r="M75" i="35"/>
  <c r="M76" i="35" s="1"/>
  <c r="M72" i="35"/>
  <c r="M73" i="35" s="1"/>
  <c r="D75" i="35"/>
  <c r="D76" i="35" s="1"/>
  <c r="D69" i="35"/>
  <c r="D70" i="35" s="1"/>
  <c r="C75" i="35"/>
  <c r="C76" i="35" s="1"/>
  <c r="K69" i="35"/>
  <c r="K70" i="35" s="1"/>
  <c r="J75" i="35"/>
  <c r="J76" i="35" s="1"/>
  <c r="B75" i="35"/>
  <c r="B76" i="35" s="1"/>
  <c r="J72" i="35"/>
  <c r="J73" i="35" s="1"/>
  <c r="I75" i="35"/>
  <c r="I76" i="35" s="1"/>
  <c r="I72" i="35"/>
  <c r="I73" i="35" s="1"/>
  <c r="C87" i="35"/>
  <c r="C88" i="35" s="1"/>
  <c r="H84" i="35"/>
  <c r="H85" i="35" s="1"/>
  <c r="P81" i="35"/>
  <c r="P82" i="35" s="1"/>
  <c r="P78" i="35"/>
  <c r="P79" i="35" s="1"/>
  <c r="P61" i="35"/>
  <c r="P62" i="35" s="1"/>
  <c r="P58" i="35"/>
  <c r="P59" i="35" s="1"/>
  <c r="H58" i="35"/>
  <c r="H59" i="35" s="1"/>
  <c r="D37" i="35"/>
  <c r="D38" i="35" s="1"/>
  <c r="L31" i="35"/>
  <c r="L32" i="35" s="1"/>
  <c r="D28" i="35"/>
  <c r="D29" i="35" s="1"/>
  <c r="O87" i="35"/>
  <c r="O88" i="35" s="1"/>
  <c r="G81" i="35"/>
  <c r="G82" i="35" s="1"/>
  <c r="O78" i="35"/>
  <c r="O79" i="35" s="1"/>
  <c r="K34" i="35"/>
  <c r="K35" i="35" s="1"/>
  <c r="N87" i="35"/>
  <c r="N88" i="35" s="1"/>
  <c r="F87" i="35"/>
  <c r="F88" i="35" s="1"/>
  <c r="N81" i="35"/>
  <c r="N82" i="35" s="1"/>
  <c r="J46" i="35"/>
  <c r="J47" i="35" s="1"/>
  <c r="B46" i="35"/>
  <c r="B47" i="35" s="1"/>
  <c r="J40" i="35"/>
  <c r="J41" i="35" s="1"/>
  <c r="B40" i="35"/>
  <c r="B41" i="35" s="1"/>
  <c r="M87" i="35"/>
  <c r="M88" i="35" s="1"/>
  <c r="E87" i="35"/>
  <c r="E88" i="35" s="1"/>
  <c r="M84" i="35"/>
  <c r="M85" i="35" s="1"/>
  <c r="E84" i="35"/>
  <c r="E85" i="35" s="1"/>
  <c r="M81" i="35"/>
  <c r="M82" i="35" s="1"/>
  <c r="Q43" i="35"/>
  <c r="Q44" i="35" s="1"/>
  <c r="Q40" i="35"/>
  <c r="Q41" i="35" s="1"/>
  <c r="D87" i="35"/>
  <c r="D88" i="35" s="1"/>
  <c r="D84" i="35"/>
  <c r="D85" i="35" s="1"/>
  <c r="D58" i="35"/>
  <c r="D59" i="35" s="1"/>
  <c r="H34" i="35"/>
  <c r="H35" i="35" s="1"/>
  <c r="L84" i="35"/>
  <c r="L85" i="35" s="1"/>
  <c r="C84" i="35"/>
  <c r="C85" i="35" s="1"/>
  <c r="C81" i="35"/>
  <c r="C82" i="35" s="1"/>
  <c r="C78" i="35"/>
  <c r="C79" i="35" s="1"/>
  <c r="O46" i="35"/>
  <c r="O47" i="35" s="1"/>
  <c r="G37" i="35"/>
  <c r="G38" i="35" s="1"/>
  <c r="J87" i="35"/>
  <c r="J88" i="35" s="1"/>
  <c r="B87" i="35"/>
  <c r="B88" i="35" s="1"/>
  <c r="J81" i="35"/>
  <c r="J82" i="35" s="1"/>
  <c r="N46" i="35"/>
  <c r="N47" i="35" s="1"/>
  <c r="F43" i="35"/>
  <c r="F44" i="35" s="1"/>
  <c r="F40" i="35"/>
  <c r="F41" i="35" s="1"/>
  <c r="K87" i="35"/>
  <c r="K88" i="35" s="1"/>
  <c r="H87" i="35"/>
  <c r="H88" i="35" s="1"/>
  <c r="Q87" i="35"/>
  <c r="Q88" i="35" s="1"/>
  <c r="Q84" i="35"/>
  <c r="Q85" i="35" s="1"/>
  <c r="D63" i="31"/>
  <c r="D63" i="33"/>
  <c r="D63" i="34"/>
  <c r="D63" i="35"/>
  <c r="C63" i="35"/>
  <c r="C43" i="32"/>
  <c r="C44" i="32" s="1"/>
  <c r="Q63" i="35"/>
  <c r="O63" i="34"/>
  <c r="P63" i="35"/>
  <c r="P78" i="31"/>
  <c r="P79" i="31" s="1"/>
  <c r="P46" i="28"/>
  <c r="P47" i="28" s="1"/>
  <c r="P40" i="28"/>
  <c r="P41" i="28" s="1"/>
  <c r="O63" i="35"/>
  <c r="O69" i="28"/>
  <c r="O70" i="28" s="1"/>
  <c r="H63" i="31"/>
  <c r="H63" i="34"/>
  <c r="H63" i="33"/>
  <c r="H61" i="31"/>
  <c r="H62" i="31" s="1"/>
  <c r="P84" i="34"/>
  <c r="P85" i="34" s="1"/>
  <c r="K63" i="35"/>
  <c r="O40" i="35"/>
  <c r="O41" i="35" s="1"/>
  <c r="M31" i="35"/>
  <c r="M32" i="35" s="1"/>
  <c r="J63" i="35"/>
  <c r="P37" i="34"/>
  <c r="P38" i="34" s="1"/>
  <c r="I84" i="28"/>
  <c r="I85" i="28" s="1"/>
  <c r="O63" i="28"/>
  <c r="I63" i="35"/>
  <c r="I63" i="34"/>
  <c r="N63" i="31"/>
  <c r="P63" i="33"/>
  <c r="J63" i="33"/>
  <c r="L63" i="32"/>
  <c r="M63" i="31"/>
  <c r="L63" i="28"/>
  <c r="N63" i="35"/>
  <c r="P40" i="32"/>
  <c r="P41" i="32" s="1"/>
  <c r="O34" i="32"/>
  <c r="O35" i="32" s="1"/>
  <c r="K63" i="31"/>
  <c r="M25" i="31"/>
  <c r="M26" i="31" s="1"/>
  <c r="N63" i="28"/>
  <c r="J37" i="28"/>
  <c r="J38" i="28" s="1"/>
  <c r="G28" i="28"/>
  <c r="G29" i="28" s="1"/>
  <c r="C69" i="28"/>
  <c r="C70" i="28" s="1"/>
  <c r="N31" i="28"/>
  <c r="N32" i="28" s="1"/>
  <c r="H63" i="28"/>
  <c r="K84" i="28"/>
  <c r="K85" i="28" s="1"/>
  <c r="O87" i="28"/>
  <c r="O88" i="28" s="1"/>
  <c r="I58" i="28"/>
  <c r="I59" i="28" s="1"/>
  <c r="E25" i="28"/>
  <c r="E26" i="28" s="1"/>
  <c r="E49" i="31"/>
  <c r="E50" i="31" s="1"/>
  <c r="B78" i="31"/>
  <c r="B79" i="31" s="1"/>
  <c r="Q46" i="31"/>
  <c r="Q47" i="31" s="1"/>
  <c r="G87" i="31"/>
  <c r="G88" i="31" s="1"/>
  <c r="J34" i="31"/>
  <c r="J35" i="31" s="1"/>
  <c r="N84" i="32"/>
  <c r="N85" i="32" s="1"/>
  <c r="J84" i="32"/>
  <c r="J85" i="32" s="1"/>
  <c r="M49" i="32"/>
  <c r="M50" i="32" s="1"/>
  <c r="Q78" i="32"/>
  <c r="Q79" i="32" s="1"/>
  <c r="D37" i="33"/>
  <c r="D38" i="33" s="1"/>
  <c r="C84" i="33"/>
  <c r="C85" i="33" s="1"/>
  <c r="D61" i="33"/>
  <c r="D62" i="33" s="1"/>
  <c r="J58" i="33"/>
  <c r="J59" i="33" s="1"/>
  <c r="P43" i="33"/>
  <c r="P44" i="33" s="1"/>
  <c r="P22" i="33"/>
  <c r="P23" i="33" s="1"/>
  <c r="E63" i="34"/>
  <c r="O84" i="34"/>
  <c r="O85" i="34" s="1"/>
  <c r="Q81" i="34"/>
  <c r="Q82" i="34" s="1"/>
  <c r="I84" i="34"/>
  <c r="I85" i="34" s="1"/>
  <c r="L84" i="34"/>
  <c r="L85" i="34" s="1"/>
  <c r="B84" i="35"/>
  <c r="B85" i="35" s="1"/>
  <c r="E63" i="35"/>
  <c r="M63" i="35"/>
  <c r="H63" i="35"/>
  <c r="C40" i="35"/>
  <c r="C41" i="35" s="1"/>
  <c r="O43" i="35"/>
  <c r="O44" i="35" s="1"/>
  <c r="M84" i="32"/>
  <c r="M85" i="32" s="1"/>
  <c r="E84" i="32"/>
  <c r="E85" i="32" s="1"/>
  <c r="O84" i="32"/>
  <c r="O85" i="32" s="1"/>
  <c r="P84" i="32"/>
  <c r="P85" i="32" s="1"/>
  <c r="G84" i="32"/>
  <c r="G85" i="32" s="1"/>
  <c r="K84" i="32"/>
  <c r="K85" i="32" s="1"/>
  <c r="B84" i="32"/>
  <c r="B85" i="32" s="1"/>
  <c r="M75" i="31"/>
  <c r="M76" i="31" s="1"/>
  <c r="J75" i="31"/>
  <c r="J76" i="31" s="1"/>
  <c r="P75" i="31"/>
  <c r="P76" i="31" s="1"/>
  <c r="E75" i="31"/>
  <c r="E76" i="31" s="1"/>
  <c r="O75" i="31"/>
  <c r="O76" i="31" s="1"/>
  <c r="H72" i="31"/>
  <c r="H73" i="31" s="1"/>
  <c r="D72" i="31"/>
  <c r="D73" i="31" s="1"/>
  <c r="L72" i="31"/>
  <c r="L73" i="31" s="1"/>
  <c r="B72" i="31"/>
  <c r="B73" i="31" s="1"/>
  <c r="P72" i="31"/>
  <c r="P73" i="31" s="1"/>
  <c r="G72" i="31"/>
  <c r="G73" i="31" s="1"/>
  <c r="M72" i="31"/>
  <c r="M73" i="31" s="1"/>
  <c r="I72" i="31"/>
  <c r="I73" i="31" s="1"/>
  <c r="O72" i="31"/>
  <c r="O73" i="31" s="1"/>
  <c r="K75" i="31"/>
  <c r="K76" i="31" s="1"/>
  <c r="K72" i="31"/>
  <c r="K73" i="31" s="1"/>
  <c r="E72" i="31"/>
  <c r="E73" i="31" s="1"/>
  <c r="J78" i="34"/>
  <c r="J79" i="34" s="1"/>
  <c r="P78" i="34"/>
  <c r="P79" i="34" s="1"/>
  <c r="D78" i="34"/>
  <c r="D79" i="34" s="1"/>
  <c r="I78" i="34"/>
  <c r="I79" i="34" s="1"/>
  <c r="G78" i="34"/>
  <c r="G79" i="34" s="1"/>
  <c r="B78" i="34"/>
  <c r="B79" i="34" s="1"/>
  <c r="C63" i="34"/>
  <c r="C34" i="34"/>
  <c r="C35" i="34" s="1"/>
  <c r="M34" i="34"/>
  <c r="M35" i="34" s="1"/>
  <c r="G34" i="34"/>
  <c r="G35" i="34" s="1"/>
  <c r="L34" i="34"/>
  <c r="L35" i="34" s="1"/>
  <c r="K34" i="34"/>
  <c r="K35" i="34" s="1"/>
  <c r="J34" i="34"/>
  <c r="J35" i="34" s="1"/>
  <c r="O34" i="34"/>
  <c r="O35" i="34" s="1"/>
  <c r="I34" i="34"/>
  <c r="I35" i="34" s="1"/>
  <c r="I31" i="34"/>
  <c r="I32" i="34" s="1"/>
  <c r="J31" i="34"/>
  <c r="J32" i="34" s="1"/>
  <c r="M31" i="34"/>
  <c r="M32" i="34" s="1"/>
  <c r="L31" i="34"/>
  <c r="L32" i="34" s="1"/>
  <c r="Q31" i="34"/>
  <c r="Q32" i="34" s="1"/>
  <c r="B31" i="34"/>
  <c r="B32" i="34" s="1"/>
  <c r="F31" i="34"/>
  <c r="F32" i="34" s="1"/>
  <c r="M28" i="34"/>
  <c r="M29" i="34" s="1"/>
  <c r="Q28" i="34"/>
  <c r="Q29" i="34" s="1"/>
  <c r="I28" i="34"/>
  <c r="I29" i="34" s="1"/>
  <c r="E28" i="34"/>
  <c r="E29" i="34" s="1"/>
  <c r="F28" i="34"/>
  <c r="F29" i="34" s="1"/>
  <c r="F25" i="34"/>
  <c r="F26" i="34" s="1"/>
  <c r="M25" i="34"/>
  <c r="M26" i="34" s="1"/>
  <c r="I25" i="34"/>
  <c r="I26" i="34" s="1"/>
  <c r="Q25" i="34"/>
  <c r="Q26" i="34" s="1"/>
  <c r="M22" i="34"/>
  <c r="M23" i="34" s="1"/>
  <c r="E22" i="34"/>
  <c r="E23" i="34" s="1"/>
  <c r="O22" i="34"/>
  <c r="O23" i="34" s="1"/>
  <c r="B22" i="34"/>
  <c r="B23" i="34" s="1"/>
  <c r="K22" i="34"/>
  <c r="K23" i="34" s="1"/>
  <c r="L87" i="33"/>
  <c r="L88" i="33" s="1"/>
  <c r="D87" i="33"/>
  <c r="D88" i="33" s="1"/>
  <c r="I87" i="33"/>
  <c r="I88" i="33" s="1"/>
  <c r="H87" i="33"/>
  <c r="H88" i="33" s="1"/>
  <c r="P87" i="33"/>
  <c r="P88" i="33" s="1"/>
  <c r="F87" i="33"/>
  <c r="F88" i="33" s="1"/>
  <c r="P81" i="33"/>
  <c r="P82" i="33" s="1"/>
  <c r="J81" i="33"/>
  <c r="J82" i="33" s="1"/>
  <c r="M81" i="33"/>
  <c r="M82" i="33" s="1"/>
  <c r="D81" i="33"/>
  <c r="D82" i="33" s="1"/>
  <c r="Q81" i="33"/>
  <c r="Q82" i="33" s="1"/>
  <c r="D78" i="33"/>
  <c r="D79" i="33" s="1"/>
  <c r="K78" i="33"/>
  <c r="K79" i="33" s="1"/>
  <c r="H78" i="35"/>
  <c r="H79" i="35" s="1"/>
  <c r="F78" i="35"/>
  <c r="F79" i="35" s="1"/>
  <c r="N78" i="35"/>
  <c r="N79" i="35" s="1"/>
  <c r="H78" i="34"/>
  <c r="H79" i="34" s="1"/>
  <c r="E75" i="34"/>
  <c r="E76" i="34" s="1"/>
  <c r="L75" i="34"/>
  <c r="L76" i="34" s="1"/>
  <c r="N31" i="34"/>
  <c r="N32" i="34" s="1"/>
  <c r="C63" i="32"/>
  <c r="M46" i="34"/>
  <c r="M47" i="34" s="1"/>
  <c r="P46" i="34"/>
  <c r="P47" i="34" s="1"/>
  <c r="B46" i="34"/>
  <c r="B47" i="34" s="1"/>
  <c r="C43" i="34"/>
  <c r="C44" i="34" s="1"/>
  <c r="M43" i="34"/>
  <c r="M44" i="34" s="1"/>
  <c r="I43" i="34"/>
  <c r="I44" i="34" s="1"/>
  <c r="B43" i="34"/>
  <c r="B44" i="34" s="1"/>
  <c r="J43" i="34"/>
  <c r="J44" i="34" s="1"/>
  <c r="H40" i="34"/>
  <c r="H41" i="34" s="1"/>
  <c r="E40" i="34"/>
  <c r="E41" i="34" s="1"/>
  <c r="N31" i="32"/>
  <c r="N32" i="32" s="1"/>
  <c r="H31" i="32"/>
  <c r="H32" i="32" s="1"/>
  <c r="D31" i="32"/>
  <c r="D32" i="32" s="1"/>
  <c r="P31" i="32"/>
  <c r="P32" i="32" s="1"/>
  <c r="J31" i="32"/>
  <c r="J32" i="32" s="1"/>
  <c r="F31" i="32"/>
  <c r="F32" i="32" s="1"/>
  <c r="N28" i="32"/>
  <c r="N29" i="32" s="1"/>
  <c r="J28" i="32"/>
  <c r="J29" i="32" s="1"/>
  <c r="F28" i="32"/>
  <c r="F29" i="32" s="1"/>
  <c r="M28" i="32"/>
  <c r="M29" i="32" s="1"/>
  <c r="P28" i="32"/>
  <c r="P29" i="32" s="1"/>
  <c r="L28" i="32"/>
  <c r="L29" i="32" s="1"/>
  <c r="H28" i="32"/>
  <c r="H29" i="32" s="1"/>
  <c r="D28" i="32"/>
  <c r="D29" i="32" s="1"/>
  <c r="P22" i="32"/>
  <c r="P23" i="32" s="1"/>
  <c r="M22" i="32"/>
  <c r="M23" i="32" s="1"/>
  <c r="L22" i="32"/>
  <c r="L23" i="32" s="1"/>
  <c r="Q78" i="35"/>
  <c r="Q79" i="35" s="1"/>
  <c r="N81" i="34"/>
  <c r="N82" i="34" s="1"/>
  <c r="P34" i="31"/>
  <c r="P35" i="31" s="1"/>
  <c r="F22" i="31"/>
  <c r="F23" i="31" s="1"/>
  <c r="Q81" i="35"/>
  <c r="Q82" i="35" s="1"/>
  <c r="B43" i="35"/>
  <c r="B44" i="35" s="1"/>
  <c r="P31" i="34"/>
  <c r="P32" i="34" s="1"/>
  <c r="J28" i="34"/>
  <c r="J29" i="34" s="1"/>
  <c r="O61" i="31"/>
  <c r="O62" i="31" s="1"/>
  <c r="J58" i="31"/>
  <c r="J59" i="31" s="1"/>
  <c r="D81" i="28"/>
  <c r="D82" i="28" s="1"/>
  <c r="P78" i="28"/>
  <c r="P79" i="28" s="1"/>
  <c r="K34" i="28"/>
  <c r="K35" i="28" s="1"/>
  <c r="M49" i="35"/>
  <c r="M50" i="35" s="1"/>
  <c r="Q49" i="35"/>
  <c r="Q50" i="35" s="1"/>
  <c r="G49" i="35"/>
  <c r="G50" i="35" s="1"/>
  <c r="F49" i="35"/>
  <c r="F50" i="35" s="1"/>
  <c r="L49" i="35"/>
  <c r="L50" i="35" s="1"/>
  <c r="P49" i="35"/>
  <c r="P50" i="35" s="1"/>
  <c r="I49" i="34"/>
  <c r="I50" i="34" s="1"/>
  <c r="Q49" i="34"/>
  <c r="Q50" i="34" s="1"/>
  <c r="H49" i="34"/>
  <c r="H50" i="34" s="1"/>
  <c r="B49" i="34"/>
  <c r="B50" i="34" s="1"/>
  <c r="M49" i="34"/>
  <c r="M50" i="34" s="1"/>
  <c r="J49" i="34"/>
  <c r="J50" i="34" s="1"/>
  <c r="P49" i="34"/>
  <c r="P50" i="34" s="1"/>
  <c r="K49" i="34"/>
  <c r="K50" i="34" s="1"/>
  <c r="F49" i="34"/>
  <c r="F50" i="34" s="1"/>
  <c r="L49" i="34"/>
  <c r="L50" i="34" s="1"/>
  <c r="D49" i="34"/>
  <c r="D50" i="34" s="1"/>
  <c r="N49" i="34"/>
  <c r="N50" i="34" s="1"/>
  <c r="C49" i="34"/>
  <c r="C50" i="34" s="1"/>
  <c r="G49" i="34"/>
  <c r="G50" i="34" s="1"/>
  <c r="N49" i="28"/>
  <c r="N50" i="28" s="1"/>
  <c r="K49" i="28"/>
  <c r="K50" i="28" s="1"/>
  <c r="P49" i="28"/>
  <c r="P50" i="28" s="1"/>
  <c r="H49" i="28"/>
  <c r="H50" i="28" s="1"/>
  <c r="J49" i="28"/>
  <c r="J50" i="28" s="1"/>
  <c r="F49" i="28"/>
  <c r="F50" i="28" s="1"/>
  <c r="L49" i="28"/>
  <c r="L50" i="28" s="1"/>
  <c r="I49" i="28"/>
  <c r="I50" i="28" s="1"/>
  <c r="C49" i="33"/>
  <c r="C50" i="33" s="1"/>
  <c r="N49" i="33"/>
  <c r="N50" i="33" s="1"/>
  <c r="J49" i="31"/>
  <c r="J50" i="31" s="1"/>
  <c r="P49" i="31"/>
  <c r="P50" i="31" s="1"/>
  <c r="Q49" i="32"/>
  <c r="Q50" i="32" s="1"/>
  <c r="E49" i="32"/>
  <c r="E50" i="32" s="1"/>
  <c r="O49" i="31"/>
  <c r="O50" i="31" s="1"/>
  <c r="H49" i="31"/>
  <c r="H50" i="31" s="1"/>
  <c r="D49" i="32"/>
  <c r="D50" i="32" s="1"/>
  <c r="C49" i="32"/>
  <c r="C50" i="32" s="1"/>
  <c r="P49" i="33"/>
  <c r="P50" i="33" s="1"/>
  <c r="Q49" i="33"/>
  <c r="Q50" i="33" s="1"/>
  <c r="K49" i="33"/>
  <c r="K50" i="33" s="1"/>
  <c r="E49" i="33"/>
  <c r="E50" i="33" s="1"/>
  <c r="P49" i="32"/>
  <c r="P50" i="32" s="1"/>
  <c r="C49" i="31"/>
  <c r="C50" i="31" s="1"/>
  <c r="I49" i="32"/>
  <c r="I50" i="32" s="1"/>
  <c r="L49" i="32"/>
  <c r="L50" i="32" s="1"/>
  <c r="E49" i="34"/>
  <c r="E50" i="34" s="1"/>
  <c r="K72" i="34"/>
  <c r="K73" i="34" s="1"/>
  <c r="N72" i="34"/>
  <c r="N73" i="34" s="1"/>
  <c r="D72" i="34"/>
  <c r="D73" i="34" s="1"/>
  <c r="C72" i="34"/>
  <c r="C73" i="34" s="1"/>
  <c r="O72" i="34"/>
  <c r="O73" i="34" s="1"/>
  <c r="H72" i="34"/>
  <c r="H73" i="34" s="1"/>
  <c r="E69" i="34"/>
  <c r="E70" i="34" s="1"/>
  <c r="O69" i="34"/>
  <c r="O70" i="34" s="1"/>
  <c r="G69" i="34"/>
  <c r="G70" i="34" s="1"/>
  <c r="I69" i="34"/>
  <c r="I70" i="34" s="1"/>
  <c r="H69" i="34"/>
  <c r="H70" i="34" s="1"/>
  <c r="K69" i="34"/>
  <c r="K70" i="34" s="1"/>
  <c r="D69" i="34"/>
  <c r="D70" i="34" s="1"/>
  <c r="F84" i="34"/>
  <c r="F85" i="34" s="1"/>
  <c r="M84" i="34"/>
  <c r="M85" i="34" s="1"/>
  <c r="G84" i="34"/>
  <c r="G85" i="34" s="1"/>
  <c r="F31" i="33"/>
  <c r="F32" i="33" s="1"/>
  <c r="O31" i="33"/>
  <c r="O32" i="33" s="1"/>
  <c r="G31" i="33"/>
  <c r="G32" i="33" s="1"/>
  <c r="C31" i="33"/>
  <c r="C32" i="33" s="1"/>
  <c r="I31" i="33"/>
  <c r="I32" i="33" s="1"/>
  <c r="J31" i="33"/>
  <c r="J32" i="33" s="1"/>
  <c r="H31" i="33"/>
  <c r="H32" i="33" s="1"/>
  <c r="M34" i="35"/>
  <c r="M35" i="35" s="1"/>
  <c r="B34" i="35"/>
  <c r="B35" i="35" s="1"/>
  <c r="P34" i="35"/>
  <c r="P35" i="35" s="1"/>
  <c r="I34" i="35"/>
  <c r="I35" i="35" s="1"/>
  <c r="J34" i="35"/>
  <c r="J35" i="35" s="1"/>
  <c r="O87" i="33"/>
  <c r="O88" i="33" s="1"/>
  <c r="M87" i="33"/>
  <c r="M88" i="33" s="1"/>
  <c r="L84" i="28"/>
  <c r="L85" i="28" s="1"/>
  <c r="B63" i="28"/>
  <c r="F37" i="28"/>
  <c r="F38" i="28" s="1"/>
  <c r="P37" i="28"/>
  <c r="P38" i="28" s="1"/>
  <c r="J40" i="28"/>
  <c r="J41" i="28" s="1"/>
  <c r="H43" i="28"/>
  <c r="H44" i="28" s="1"/>
  <c r="L43" i="28"/>
  <c r="L44" i="28" s="1"/>
  <c r="E46" i="32"/>
  <c r="E47" i="32" s="1"/>
  <c r="L46" i="32"/>
  <c r="L47" i="32" s="1"/>
  <c r="M87" i="31"/>
  <c r="M88" i="31" s="1"/>
  <c r="F87" i="31"/>
  <c r="F88" i="31" s="1"/>
  <c r="H37" i="31"/>
  <c r="H38" i="31" s="1"/>
  <c r="O37" i="31"/>
  <c r="O38" i="31" s="1"/>
  <c r="B78" i="35"/>
  <c r="B79" i="35" s="1"/>
  <c r="B63" i="34"/>
  <c r="M61" i="33"/>
  <c r="M62" i="33" s="1"/>
  <c r="J37" i="33"/>
  <c r="J38" i="33" s="1"/>
  <c r="C25" i="32"/>
  <c r="C26" i="32" s="1"/>
  <c r="P25" i="32"/>
  <c r="P26" i="32" s="1"/>
  <c r="L25" i="32"/>
  <c r="L26" i="32" s="1"/>
  <c r="H25" i="32"/>
  <c r="H26" i="32" s="1"/>
  <c r="D25" i="32"/>
  <c r="D26" i="32" s="1"/>
  <c r="N22" i="32"/>
  <c r="N23" i="32" s="1"/>
  <c r="J22" i="32"/>
  <c r="J23" i="32" s="1"/>
  <c r="F22" i="32"/>
  <c r="F23" i="32" s="1"/>
  <c r="J87" i="31"/>
  <c r="J88" i="31" s="1"/>
  <c r="G84" i="31"/>
  <c r="G85" i="31" s="1"/>
  <c r="N84" i="31"/>
  <c r="N85" i="31" s="1"/>
  <c r="B75" i="31"/>
  <c r="B76" i="31" s="1"/>
  <c r="H75" i="31"/>
  <c r="H76" i="31" s="1"/>
  <c r="L75" i="31"/>
  <c r="L76" i="31" s="1"/>
  <c r="N75" i="31"/>
  <c r="N76" i="31" s="1"/>
  <c r="D75" i="31"/>
  <c r="D76" i="31" s="1"/>
  <c r="G75" i="31"/>
  <c r="G76" i="31" s="1"/>
  <c r="Q75" i="31"/>
  <c r="Q76" i="31" s="1"/>
  <c r="M37" i="31"/>
  <c r="M38" i="31" s="1"/>
  <c r="G40" i="28"/>
  <c r="G41" i="28" s="1"/>
  <c r="B81" i="35"/>
  <c r="B82" i="35" s="1"/>
  <c r="G78" i="35"/>
  <c r="G79" i="35" s="1"/>
  <c r="H61" i="33"/>
  <c r="H62" i="33" s="1"/>
  <c r="O84" i="33"/>
  <c r="O85" i="33" s="1"/>
  <c r="N61" i="33"/>
  <c r="N62" i="33" s="1"/>
  <c r="F61" i="33"/>
  <c r="F62" i="33" s="1"/>
  <c r="K81" i="35"/>
  <c r="K82" i="35" s="1"/>
  <c r="F81" i="35"/>
  <c r="F82" i="35" s="1"/>
  <c r="F40" i="28"/>
  <c r="F41" i="28" s="1"/>
  <c r="J43" i="28"/>
  <c r="J44" i="28" s="1"/>
  <c r="N43" i="28"/>
  <c r="N44" i="28" s="1"/>
  <c r="N61" i="31"/>
  <c r="N62" i="31" s="1"/>
  <c r="L34" i="32"/>
  <c r="L35" i="32" s="1"/>
  <c r="D40" i="32"/>
  <c r="D41" i="32" s="1"/>
  <c r="H22" i="33"/>
  <c r="H23" i="33" s="1"/>
  <c r="P81" i="31"/>
  <c r="P82" i="31" s="1"/>
  <c r="N81" i="31"/>
  <c r="N82" i="31" s="1"/>
  <c r="C81" i="31"/>
  <c r="C82" i="31" s="1"/>
  <c r="I75" i="31"/>
  <c r="I76" i="31" s="1"/>
  <c r="F72" i="31"/>
  <c r="F73" i="31" s="1"/>
  <c r="N72" i="31"/>
  <c r="N73" i="31" s="1"/>
  <c r="J72" i="31"/>
  <c r="J73" i="31" s="1"/>
  <c r="Q72" i="31"/>
  <c r="Q73" i="31" s="1"/>
  <c r="Q81" i="28"/>
  <c r="Q82" i="28" s="1"/>
  <c r="N81" i="28"/>
  <c r="N82" i="28" s="1"/>
  <c r="H61" i="28"/>
  <c r="H62" i="28" s="1"/>
  <c r="B49" i="31"/>
  <c r="B50" i="31" s="1"/>
  <c r="I49" i="31"/>
  <c r="I50" i="31" s="1"/>
  <c r="Q49" i="31"/>
  <c r="Q50" i="31" s="1"/>
  <c r="M49" i="31"/>
  <c r="M50" i="31" s="1"/>
  <c r="D49" i="31"/>
  <c r="D50" i="31" s="1"/>
  <c r="K49" i="31"/>
  <c r="K50" i="31" s="1"/>
  <c r="F49" i="31"/>
  <c r="F50" i="31" s="1"/>
  <c r="L49" i="31"/>
  <c r="L50" i="31" s="1"/>
  <c r="N49" i="31"/>
  <c r="N50" i="31" s="1"/>
  <c r="O49" i="28"/>
  <c r="O50" i="28" s="1"/>
  <c r="B49" i="28"/>
  <c r="B50" i="28" s="1"/>
  <c r="M49" i="28"/>
  <c r="M50" i="28" s="1"/>
  <c r="G49" i="28"/>
  <c r="G50" i="28" s="1"/>
  <c r="D49" i="28"/>
  <c r="D50" i="28" s="1"/>
  <c r="E49" i="28"/>
  <c r="E50" i="28" s="1"/>
  <c r="Q49" i="28"/>
  <c r="Q50" i="28" s="1"/>
  <c r="C49" i="28"/>
  <c r="C50" i="28" s="1"/>
  <c r="O49" i="35"/>
  <c r="O50" i="35" s="1"/>
  <c r="E49" i="35"/>
  <c r="E50" i="35" s="1"/>
  <c r="H49" i="35"/>
  <c r="H50" i="35" s="1"/>
  <c r="J49" i="35"/>
  <c r="J50" i="35" s="1"/>
  <c r="B49" i="35"/>
  <c r="B50" i="35" s="1"/>
  <c r="N49" i="35"/>
  <c r="N50" i="35" s="1"/>
  <c r="I49" i="35"/>
  <c r="I50" i="35" s="1"/>
  <c r="K49" i="35"/>
  <c r="K50" i="35" s="1"/>
  <c r="D49" i="35"/>
  <c r="D50" i="35" s="1"/>
  <c r="C49" i="35"/>
  <c r="C50" i="35" s="1"/>
  <c r="O49" i="34"/>
  <c r="O50" i="34" s="1"/>
  <c r="L49" i="33"/>
  <c r="L50" i="33" s="1"/>
  <c r="H49" i="33"/>
  <c r="H50" i="33" s="1"/>
  <c r="J49" i="33"/>
  <c r="J50" i="33" s="1"/>
  <c r="M49" i="33"/>
  <c r="M50" i="33" s="1"/>
  <c r="I49" i="33"/>
  <c r="I50" i="33" s="1"/>
  <c r="G49" i="32"/>
  <c r="G50" i="32" s="1"/>
  <c r="O49" i="32"/>
  <c r="O50" i="32" s="1"/>
  <c r="E52" i="33" l="1"/>
  <c r="C5" i="33" s="1"/>
  <c r="K52" i="32"/>
  <c r="C11" i="32" s="1"/>
  <c r="F52" i="33"/>
  <c r="C6" i="33" s="1"/>
  <c r="I52" i="31"/>
  <c r="C9" i="31" s="1"/>
  <c r="M52" i="33"/>
  <c r="C13" i="33" s="1"/>
  <c r="Q52" i="33"/>
  <c r="C17" i="33" s="1"/>
  <c r="K66" i="31"/>
  <c r="K67" i="31" s="1"/>
  <c r="K90" i="31" s="1"/>
  <c r="D11" i="31" s="1"/>
  <c r="Q52" i="28"/>
  <c r="C17" i="28" s="1"/>
  <c r="L52" i="31"/>
  <c r="C12" i="31" s="1"/>
  <c r="F12" i="30" s="1"/>
  <c r="D52" i="28"/>
  <c r="C4" i="28" s="1"/>
  <c r="E52" i="31"/>
  <c r="C5" i="31" s="1"/>
  <c r="G52" i="31"/>
  <c r="C7" i="31" s="1"/>
  <c r="B66" i="31"/>
  <c r="B67" i="31" s="1"/>
  <c r="G66" i="31"/>
  <c r="G67" i="31" s="1"/>
  <c r="G90" i="31" s="1"/>
  <c r="D7" i="31" s="1"/>
  <c r="M66" i="31"/>
  <c r="M67" i="31" s="1"/>
  <c r="M90" i="31" s="1"/>
  <c r="D13" i="31" s="1"/>
  <c r="N66" i="31"/>
  <c r="N67" i="31" s="1"/>
  <c r="N90" i="31" s="1"/>
  <c r="D14" i="31" s="1"/>
  <c r="D66" i="31"/>
  <c r="D67" i="31" s="1"/>
  <c r="D90" i="31" s="1"/>
  <c r="D4" i="31" s="1"/>
  <c r="P66" i="31"/>
  <c r="P67" i="31" s="1"/>
  <c r="P90" i="31" s="1"/>
  <c r="D16" i="31" s="1"/>
  <c r="J66" i="31"/>
  <c r="J67" i="31" s="1"/>
  <c r="C66" i="31"/>
  <c r="C67" i="31" s="1"/>
  <c r="C90" i="31" s="1"/>
  <c r="D3" i="31" s="1"/>
  <c r="E66" i="31"/>
  <c r="E67" i="31" s="1"/>
  <c r="L66" i="31"/>
  <c r="L67" i="31" s="1"/>
  <c r="L90" i="31" s="1"/>
  <c r="D12" i="31" s="1"/>
  <c r="O66" i="31"/>
  <c r="O67" i="31" s="1"/>
  <c r="O90" i="31" s="1"/>
  <c r="D15" i="31" s="1"/>
  <c r="H66" i="31"/>
  <c r="H67" i="31" s="1"/>
  <c r="H90" i="31" s="1"/>
  <c r="D8" i="31" s="1"/>
  <c r="Q66" i="31"/>
  <c r="Q67" i="31" s="1"/>
  <c r="Q90" i="31" s="1"/>
  <c r="D17" i="31" s="1"/>
  <c r="F66" i="31"/>
  <c r="F67" i="31" s="1"/>
  <c r="F90" i="31" s="1"/>
  <c r="D6" i="31" s="1"/>
  <c r="I66" i="31"/>
  <c r="I67" i="31" s="1"/>
  <c r="I90" i="31" s="1"/>
  <c r="D9" i="31" s="1"/>
  <c r="K52" i="31"/>
  <c r="C11" i="31" s="1"/>
  <c r="C52" i="31"/>
  <c r="C3" i="31" s="1"/>
  <c r="N52" i="31"/>
  <c r="C14" i="31" s="1"/>
  <c r="B52" i="31"/>
  <c r="C2" i="31" s="1"/>
  <c r="D52" i="31"/>
  <c r="C4" i="31" s="1"/>
  <c r="C52" i="28"/>
  <c r="C3" i="28" s="1"/>
  <c r="I52" i="28"/>
  <c r="C9" i="28" s="1"/>
  <c r="B52" i="28"/>
  <c r="C2" i="28" s="1"/>
  <c r="D66" i="33"/>
  <c r="D67" i="33" s="1"/>
  <c r="D90" i="33" s="1"/>
  <c r="D4" i="33" s="1"/>
  <c r="K66" i="33"/>
  <c r="K67" i="33" s="1"/>
  <c r="K90" i="33" s="1"/>
  <c r="D11" i="33" s="1"/>
  <c r="O66" i="33"/>
  <c r="O67" i="33" s="1"/>
  <c r="O90" i="33" s="1"/>
  <c r="I52" i="32"/>
  <c r="C9" i="32" s="1"/>
  <c r="B52" i="32"/>
  <c r="C2" i="32" s="1"/>
  <c r="G52" i="32"/>
  <c r="C7" i="32" s="1"/>
  <c r="Q52" i="32"/>
  <c r="C17" i="32" s="1"/>
  <c r="H66" i="33"/>
  <c r="H67" i="33" s="1"/>
  <c r="H90" i="33" s="1"/>
  <c r="D8" i="33" s="1"/>
  <c r="E66" i="33"/>
  <c r="E67" i="33" s="1"/>
  <c r="E90" i="33" s="1"/>
  <c r="D5" i="33" s="1"/>
  <c r="C66" i="33"/>
  <c r="C67" i="33" s="1"/>
  <c r="C90" i="33" s="1"/>
  <c r="D3" i="33" s="1"/>
  <c r="B66" i="33"/>
  <c r="B67" i="33" s="1"/>
  <c r="B90" i="33" s="1"/>
  <c r="D2" i="33" s="1"/>
  <c r="N66" i="33"/>
  <c r="N67" i="33" s="1"/>
  <c r="N90" i="33" s="1"/>
  <c r="D14" i="33" s="1"/>
  <c r="G66" i="33"/>
  <c r="G67" i="33" s="1"/>
  <c r="G90" i="33" s="1"/>
  <c r="D7" i="33" s="1"/>
  <c r="Q66" i="33"/>
  <c r="Q67" i="33" s="1"/>
  <c r="Q90" i="33" s="1"/>
  <c r="D17" i="33" s="1"/>
  <c r="P66" i="33"/>
  <c r="P67" i="33" s="1"/>
  <c r="P90" i="33" s="1"/>
  <c r="D16" i="33" s="1"/>
  <c r="J66" i="33"/>
  <c r="J67" i="33" s="1"/>
  <c r="J90" i="33" s="1"/>
  <c r="D10" i="33" s="1"/>
  <c r="I66" i="33"/>
  <c r="I67" i="33" s="1"/>
  <c r="I90" i="33" s="1"/>
  <c r="D9" i="33" s="1"/>
  <c r="M66" i="33"/>
  <c r="M67" i="33" s="1"/>
  <c r="M90" i="33" s="1"/>
  <c r="D13" i="33" s="1"/>
  <c r="F66" i="33"/>
  <c r="F67" i="33" s="1"/>
  <c r="F90" i="33" s="1"/>
  <c r="L66" i="33"/>
  <c r="L67" i="33" s="1"/>
  <c r="L90" i="33" s="1"/>
  <c r="D12" i="33" s="1"/>
  <c r="C23" i="33"/>
  <c r="C52" i="33" s="1"/>
  <c r="C3" i="33" s="1"/>
  <c r="B52" i="33"/>
  <c r="C2" i="33" s="1"/>
  <c r="N52" i="33"/>
  <c r="C14" i="33" s="1"/>
  <c r="D52" i="33"/>
  <c r="C4" i="33" s="1"/>
  <c r="K52" i="33"/>
  <c r="C11" i="33" s="1"/>
  <c r="D52" i="34"/>
  <c r="C4" i="34" s="1"/>
  <c r="H52" i="34"/>
  <c r="C8" i="34" s="1"/>
  <c r="J52" i="31"/>
  <c r="C10" i="31" s="1"/>
  <c r="M52" i="28"/>
  <c r="C13" i="28" s="1"/>
  <c r="G52" i="33"/>
  <c r="C7" i="33" s="1"/>
  <c r="F52" i="31"/>
  <c r="C6" i="31" s="1"/>
  <c r="G52" i="34"/>
  <c r="C7" i="34" s="1"/>
  <c r="O52" i="32"/>
  <c r="C15" i="32" s="1"/>
  <c r="E15" i="30" s="1"/>
  <c r="E52" i="28"/>
  <c r="C5" i="28" s="1"/>
  <c r="O52" i="31"/>
  <c r="C15" i="31" s="1"/>
  <c r="F15" i="30" s="1"/>
  <c r="N52" i="32"/>
  <c r="C14" i="32" s="1"/>
  <c r="L52" i="28"/>
  <c r="C12" i="28" s="1"/>
  <c r="P52" i="31"/>
  <c r="C16" i="31" s="1"/>
  <c r="J66" i="35"/>
  <c r="J67" i="35" s="1"/>
  <c r="J90" i="35" s="1"/>
  <c r="D10" i="35" s="1"/>
  <c r="I52" i="33"/>
  <c r="C9" i="33" s="1"/>
  <c r="L52" i="34"/>
  <c r="C12" i="34" s="1"/>
  <c r="B90" i="31"/>
  <c r="D2" i="31" s="1"/>
  <c r="J52" i="32"/>
  <c r="C10" i="32" s="1"/>
  <c r="N52" i="34"/>
  <c r="C14" i="34" s="1"/>
  <c r="B52" i="34"/>
  <c r="C2" i="34" s="1"/>
  <c r="E66" i="35"/>
  <c r="E67" i="35" s="1"/>
  <c r="E90" i="35" s="1"/>
  <c r="D5" i="35" s="1"/>
  <c r="L52" i="33"/>
  <c r="C12" i="33" s="1"/>
  <c r="P52" i="33"/>
  <c r="C16" i="33" s="1"/>
  <c r="M52" i="31"/>
  <c r="C13" i="31" s="1"/>
  <c r="F13" i="30" s="1"/>
  <c r="G66" i="35"/>
  <c r="G67" i="35" s="1"/>
  <c r="G90" i="35" s="1"/>
  <c r="D7" i="35" s="1"/>
  <c r="H52" i="35"/>
  <c r="C8" i="35" s="1"/>
  <c r="E52" i="35"/>
  <c r="C5" i="35" s="1"/>
  <c r="C52" i="35"/>
  <c r="C3" i="35" s="1"/>
  <c r="N52" i="35"/>
  <c r="C14" i="35" s="1"/>
  <c r="D52" i="35"/>
  <c r="C4" i="35" s="1"/>
  <c r="Q52" i="31"/>
  <c r="C17" i="31" s="1"/>
  <c r="K52" i="34"/>
  <c r="C11" i="34" s="1"/>
  <c r="O52" i="28"/>
  <c r="C15" i="28" s="1"/>
  <c r="G15" i="30" s="1"/>
  <c r="M52" i="32"/>
  <c r="C13" i="32" s="1"/>
  <c r="G52" i="28"/>
  <c r="C7" i="28" s="1"/>
  <c r="F52" i="34"/>
  <c r="C6" i="34" s="1"/>
  <c r="E52" i="32"/>
  <c r="C5" i="32" s="1"/>
  <c r="Q52" i="34"/>
  <c r="C17" i="34" s="1"/>
  <c r="P52" i="28"/>
  <c r="C16" i="28" s="1"/>
  <c r="O52" i="35"/>
  <c r="C15" i="35" s="1"/>
  <c r="B15" i="30" s="1"/>
  <c r="F52" i="35"/>
  <c r="C6" i="35" s="1"/>
  <c r="Q52" i="35"/>
  <c r="C17" i="35" s="1"/>
  <c r="L52" i="35"/>
  <c r="C12" i="35" s="1"/>
  <c r="K52" i="35"/>
  <c r="C11" i="35" s="1"/>
  <c r="G52" i="35"/>
  <c r="C7" i="35" s="1"/>
  <c r="C66" i="35"/>
  <c r="C67" i="35" s="1"/>
  <c r="C90" i="35" s="1"/>
  <c r="D3" i="35" s="1"/>
  <c r="K66" i="35"/>
  <c r="K67" i="35" s="1"/>
  <c r="K90" i="35" s="1"/>
  <c r="D11" i="35" s="1"/>
  <c r="D66" i="35"/>
  <c r="D67" i="35" s="1"/>
  <c r="D90" i="35" s="1"/>
  <c r="D4" i="35" s="1"/>
  <c r="I52" i="35"/>
  <c r="C9" i="35" s="1"/>
  <c r="N66" i="35"/>
  <c r="N67" i="35" s="1"/>
  <c r="N90" i="35" s="1"/>
  <c r="D14" i="35" s="1"/>
  <c r="I66" i="35"/>
  <c r="I67" i="35" s="1"/>
  <c r="I90" i="35" s="1"/>
  <c r="D9" i="35" s="1"/>
  <c r="L66" i="35"/>
  <c r="L67" i="35" s="1"/>
  <c r="L90" i="35" s="1"/>
  <c r="D12" i="35" s="1"/>
  <c r="F66" i="35"/>
  <c r="F67" i="35" s="1"/>
  <c r="F90" i="35" s="1"/>
  <c r="D6" i="35" s="1"/>
  <c r="H66" i="35"/>
  <c r="H67" i="35" s="1"/>
  <c r="H90" i="35" s="1"/>
  <c r="D8" i="35" s="1"/>
  <c r="P66" i="35"/>
  <c r="P67" i="35" s="1"/>
  <c r="P90" i="35" s="1"/>
  <c r="D16" i="35" s="1"/>
  <c r="M66" i="35"/>
  <c r="M67" i="35" s="1"/>
  <c r="M90" i="35" s="1"/>
  <c r="D13" i="35" s="1"/>
  <c r="B66" i="35"/>
  <c r="B67" i="35" s="1"/>
  <c r="B90" i="35" s="1"/>
  <c r="D2" i="35" s="1"/>
  <c r="Q66" i="35"/>
  <c r="Q67" i="35" s="1"/>
  <c r="Q90" i="35" s="1"/>
  <c r="D17" i="35" s="1"/>
  <c r="O66" i="35"/>
  <c r="O67" i="35" s="1"/>
  <c r="O90" i="35" s="1"/>
  <c r="D15" i="35" s="1"/>
  <c r="H52" i="31"/>
  <c r="C8" i="31" s="1"/>
  <c r="J52" i="34"/>
  <c r="C10" i="34" s="1"/>
  <c r="N52" i="28"/>
  <c r="C14" i="28" s="1"/>
  <c r="J52" i="28"/>
  <c r="C10" i="28" s="1"/>
  <c r="P52" i="34"/>
  <c r="C16" i="34" s="1"/>
  <c r="I52" i="34"/>
  <c r="C9" i="34" s="1"/>
  <c r="M52" i="34"/>
  <c r="C13" i="34" s="1"/>
  <c r="K52" i="28"/>
  <c r="C11" i="28" s="1"/>
  <c r="P52" i="32"/>
  <c r="C16" i="32" s="1"/>
  <c r="O52" i="33"/>
  <c r="C15" i="33" s="1"/>
  <c r="O52" i="34"/>
  <c r="C15" i="34" s="1"/>
  <c r="C15" i="30" s="1"/>
  <c r="M52" i="35"/>
  <c r="C13" i="35" s="1"/>
  <c r="B52" i="35"/>
  <c r="C2" i="35" s="1"/>
  <c r="J52" i="35"/>
  <c r="P52" i="35"/>
  <c r="C16" i="35" s="1"/>
  <c r="L66" i="32"/>
  <c r="L67" i="32" s="1"/>
  <c r="L90" i="32" s="1"/>
  <c r="D12" i="32" s="1"/>
  <c r="E66" i="32"/>
  <c r="E67" i="32" s="1"/>
  <c r="E90" i="32" s="1"/>
  <c r="D5" i="32" s="1"/>
  <c r="B66" i="32"/>
  <c r="B67" i="32" s="1"/>
  <c r="B90" i="32" s="1"/>
  <c r="D2" i="32" s="1"/>
  <c r="G66" i="32"/>
  <c r="G67" i="32" s="1"/>
  <c r="G90" i="32" s="1"/>
  <c r="D7" i="32" s="1"/>
  <c r="K66" i="32"/>
  <c r="K67" i="32" s="1"/>
  <c r="K90" i="32" s="1"/>
  <c r="D11" i="32" s="1"/>
  <c r="Q66" i="32"/>
  <c r="Q67" i="32" s="1"/>
  <c r="Q90" i="32" s="1"/>
  <c r="D17" i="32" s="1"/>
  <c r="J66" i="32"/>
  <c r="J67" i="32" s="1"/>
  <c r="J90" i="32" s="1"/>
  <c r="D10" i="32" s="1"/>
  <c r="P66" i="32"/>
  <c r="P67" i="32" s="1"/>
  <c r="P90" i="32" s="1"/>
  <c r="D16" i="32" s="1"/>
  <c r="M66" i="32"/>
  <c r="M67" i="32" s="1"/>
  <c r="M90" i="32" s="1"/>
  <c r="D13" i="32" s="1"/>
  <c r="I66" i="32"/>
  <c r="I67" i="32" s="1"/>
  <c r="I90" i="32" s="1"/>
  <c r="D9" i="32" s="1"/>
  <c r="C66" i="32"/>
  <c r="C67" i="32" s="1"/>
  <c r="C90" i="32" s="1"/>
  <c r="D3" i="32" s="1"/>
  <c r="O66" i="32"/>
  <c r="O67" i="32" s="1"/>
  <c r="O90" i="32" s="1"/>
  <c r="D15" i="32" s="1"/>
  <c r="D66" i="32"/>
  <c r="D67" i="32" s="1"/>
  <c r="D90" i="32" s="1"/>
  <c r="D4" i="32" s="1"/>
  <c r="H66" i="32"/>
  <c r="H67" i="32" s="1"/>
  <c r="H90" i="32" s="1"/>
  <c r="D8" i="32" s="1"/>
  <c r="F66" i="32"/>
  <c r="F67" i="32" s="1"/>
  <c r="F90" i="32" s="1"/>
  <c r="D6" i="32" s="1"/>
  <c r="N66" i="32"/>
  <c r="N67" i="32" s="1"/>
  <c r="N90" i="32" s="1"/>
  <c r="D14" i="32" s="1"/>
  <c r="D52" i="32"/>
  <c r="C4" i="32" s="1"/>
  <c r="C52" i="34"/>
  <c r="C3" i="34" s="1"/>
  <c r="J52" i="33"/>
  <c r="H52" i="33"/>
  <c r="C8" i="33" s="1"/>
  <c r="E52" i="34"/>
  <c r="C5" i="34" s="1"/>
  <c r="F52" i="32"/>
  <c r="C6" i="32" s="1"/>
  <c r="H52" i="32"/>
  <c r="C8" i="32" s="1"/>
  <c r="L52" i="32"/>
  <c r="C12" i="32" s="1"/>
  <c r="E90" i="31"/>
  <c r="D5" i="31" s="1"/>
  <c r="F5" i="30" s="1"/>
  <c r="F52" i="28"/>
  <c r="C6" i="28" s="1"/>
  <c r="C52" i="32"/>
  <c r="C3" i="32" s="1"/>
  <c r="H52" i="28"/>
  <c r="C8" i="28" s="1"/>
  <c r="G66" i="34"/>
  <c r="G67" i="34" s="1"/>
  <c r="G90" i="34" s="1"/>
  <c r="D7" i="34" s="1"/>
  <c r="B66" i="34"/>
  <c r="B67" i="34" s="1"/>
  <c r="B90" i="34" s="1"/>
  <c r="D2" i="34" s="1"/>
  <c r="I66" i="34"/>
  <c r="I67" i="34" s="1"/>
  <c r="I90" i="34" s="1"/>
  <c r="D9" i="34" s="1"/>
  <c r="O66" i="34"/>
  <c r="O67" i="34" s="1"/>
  <c r="O90" i="34" s="1"/>
  <c r="D15" i="34" s="1"/>
  <c r="E66" i="34"/>
  <c r="E67" i="34" s="1"/>
  <c r="E90" i="34" s="1"/>
  <c r="D5" i="34" s="1"/>
  <c r="P66" i="34"/>
  <c r="P67" i="34" s="1"/>
  <c r="P90" i="34" s="1"/>
  <c r="D16" i="34" s="1"/>
  <c r="D66" i="34"/>
  <c r="D67" i="34" s="1"/>
  <c r="D90" i="34" s="1"/>
  <c r="D4" i="34" s="1"/>
  <c r="H66" i="34"/>
  <c r="H67" i="34" s="1"/>
  <c r="H90" i="34" s="1"/>
  <c r="D8" i="34" s="1"/>
  <c r="C66" i="34"/>
  <c r="C67" i="34" s="1"/>
  <c r="C90" i="34" s="1"/>
  <c r="D3" i="34" s="1"/>
  <c r="K66" i="34"/>
  <c r="K67" i="34" s="1"/>
  <c r="K90" i="34" s="1"/>
  <c r="D11" i="34" s="1"/>
  <c r="F66" i="34"/>
  <c r="F67" i="34" s="1"/>
  <c r="F90" i="34" s="1"/>
  <c r="D6" i="34" s="1"/>
  <c r="M66" i="34"/>
  <c r="M67" i="34" s="1"/>
  <c r="M90" i="34" s="1"/>
  <c r="D13" i="34" s="1"/>
  <c r="J66" i="34"/>
  <c r="J67" i="34" s="1"/>
  <c r="J90" i="34" s="1"/>
  <c r="D10" i="34" s="1"/>
  <c r="N66" i="34"/>
  <c r="N67" i="34" s="1"/>
  <c r="N90" i="34" s="1"/>
  <c r="D14" i="34" s="1"/>
  <c r="L66" i="34"/>
  <c r="L67" i="34" s="1"/>
  <c r="L90" i="34" s="1"/>
  <c r="D12" i="34" s="1"/>
  <c r="Q66" i="34"/>
  <c r="Q67" i="34" s="1"/>
  <c r="Q90" i="34" s="1"/>
  <c r="D17" i="34" s="1"/>
  <c r="J90" i="31"/>
  <c r="D10" i="31" s="1"/>
  <c r="M66" i="28"/>
  <c r="M67" i="28" s="1"/>
  <c r="M90" i="28" s="1"/>
  <c r="D13" i="28" s="1"/>
  <c r="J66" i="28"/>
  <c r="J67" i="28" s="1"/>
  <c r="J90" i="28" s="1"/>
  <c r="D10" i="28" s="1"/>
  <c r="P66" i="28"/>
  <c r="P67" i="28" s="1"/>
  <c r="P90" i="28" s="1"/>
  <c r="D16" i="28" s="1"/>
  <c r="D66" i="28"/>
  <c r="D67" i="28" s="1"/>
  <c r="D90" i="28" s="1"/>
  <c r="D4" i="28" s="1"/>
  <c r="N66" i="28"/>
  <c r="N67" i="28" s="1"/>
  <c r="N90" i="28" s="1"/>
  <c r="D14" i="28" s="1"/>
  <c r="G66" i="28"/>
  <c r="G67" i="28" s="1"/>
  <c r="G90" i="28" s="1"/>
  <c r="D7" i="28" s="1"/>
  <c r="L66" i="28"/>
  <c r="L67" i="28" s="1"/>
  <c r="L90" i="28" s="1"/>
  <c r="D12" i="28" s="1"/>
  <c r="E66" i="28"/>
  <c r="E67" i="28" s="1"/>
  <c r="E90" i="28" s="1"/>
  <c r="D5" i="28" s="1"/>
  <c r="Q66" i="28"/>
  <c r="Q67" i="28" s="1"/>
  <c r="Q90" i="28" s="1"/>
  <c r="D17" i="28" s="1"/>
  <c r="F66" i="28"/>
  <c r="F67" i="28" s="1"/>
  <c r="F90" i="28" s="1"/>
  <c r="D6" i="28" s="1"/>
  <c r="C66" i="28"/>
  <c r="C67" i="28" s="1"/>
  <c r="C90" i="28" s="1"/>
  <c r="D3" i="28" s="1"/>
  <c r="K66" i="28"/>
  <c r="K67" i="28" s="1"/>
  <c r="K90" i="28" s="1"/>
  <c r="D11" i="28" s="1"/>
  <c r="O66" i="28"/>
  <c r="O67" i="28" s="1"/>
  <c r="O90" i="28" s="1"/>
  <c r="D15" i="28" s="1"/>
  <c r="I66" i="28"/>
  <c r="I67" i="28" s="1"/>
  <c r="I90" i="28" s="1"/>
  <c r="D9" i="28" s="1"/>
  <c r="B66" i="28"/>
  <c r="B67" i="28" s="1"/>
  <c r="B90" i="28" s="1"/>
  <c r="D2" i="28" s="1"/>
  <c r="H66" i="28"/>
  <c r="H67" i="28" s="1"/>
  <c r="H90" i="28" s="1"/>
  <c r="D8" i="28" s="1"/>
  <c r="F9" i="30" l="1"/>
  <c r="E11" i="30"/>
  <c r="D14" i="30"/>
  <c r="D13" i="30"/>
  <c r="D2" i="30"/>
  <c r="G4" i="30"/>
  <c r="B5" i="30"/>
  <c r="E7" i="30"/>
  <c r="G3" i="30"/>
  <c r="C4" i="30"/>
  <c r="C8" i="30"/>
  <c r="D17" i="30"/>
  <c r="G17" i="30"/>
  <c r="D5" i="30"/>
  <c r="E17" i="30"/>
  <c r="F3" i="30"/>
  <c r="D3" i="30"/>
  <c r="F7" i="30"/>
  <c r="F6" i="30"/>
  <c r="B13" i="30"/>
  <c r="F17" i="30"/>
  <c r="F4" i="30"/>
  <c r="F14" i="30"/>
  <c r="B3" i="30"/>
  <c r="F11" i="30"/>
  <c r="F16" i="30"/>
  <c r="F2" i="30"/>
  <c r="F8" i="30"/>
  <c r="F10" i="30"/>
  <c r="G5" i="30"/>
  <c r="G7" i="30"/>
  <c r="G2" i="30"/>
  <c r="G9" i="30"/>
  <c r="E6" i="30"/>
  <c r="E9" i="35"/>
  <c r="B9" i="34" s="1"/>
  <c r="E9" i="34" s="1"/>
  <c r="B9" i="33" s="1"/>
  <c r="E9" i="33" s="1"/>
  <c r="B9" i="32" s="1"/>
  <c r="E9" i="32" s="1"/>
  <c r="B9" i="31" s="1"/>
  <c r="E9" i="31" s="1"/>
  <c r="B9" i="28" s="1"/>
  <c r="E9" i="28" s="1"/>
  <c r="B17" i="30"/>
  <c r="B4" i="30"/>
  <c r="B8" i="30"/>
  <c r="C14" i="30"/>
  <c r="E12" i="30"/>
  <c r="B7" i="30"/>
  <c r="B14" i="30"/>
  <c r="C7" i="30"/>
  <c r="E9" i="30"/>
  <c r="D12" i="30"/>
  <c r="E14" i="30"/>
  <c r="E13" i="30"/>
  <c r="E3" i="30"/>
  <c r="E4" i="30"/>
  <c r="E16" i="30"/>
  <c r="E2" i="30"/>
  <c r="D8" i="30"/>
  <c r="D9" i="30"/>
  <c r="D11" i="30"/>
  <c r="D4" i="30"/>
  <c r="D16" i="30"/>
  <c r="D7" i="30"/>
  <c r="D6" i="33"/>
  <c r="D6" i="30" s="1"/>
  <c r="D15" i="33"/>
  <c r="D15" i="30" s="1"/>
  <c r="I15" i="30" s="1"/>
  <c r="C10" i="33"/>
  <c r="D10" i="30" s="1"/>
  <c r="C2" i="30"/>
  <c r="B11" i="30"/>
  <c r="B16" i="30"/>
  <c r="B6" i="30"/>
  <c r="E2" i="35"/>
  <c r="B2" i="34" s="1"/>
  <c r="B12" i="30"/>
  <c r="G13" i="30"/>
  <c r="G12" i="30"/>
  <c r="G16" i="30"/>
  <c r="C16" i="30"/>
  <c r="E10" i="30"/>
  <c r="E5" i="35"/>
  <c r="B5" i="34" s="1"/>
  <c r="E5" i="34" s="1"/>
  <c r="B5" i="33" s="1"/>
  <c r="E5" i="33" s="1"/>
  <c r="B5" i="32" s="1"/>
  <c r="E5" i="32" s="1"/>
  <c r="B5" i="31" s="1"/>
  <c r="E5" i="31" s="1"/>
  <c r="B5" i="28" s="1"/>
  <c r="E5" i="28" s="1"/>
  <c r="G10" i="30"/>
  <c r="E14" i="35"/>
  <c r="B14" i="34" s="1"/>
  <c r="E14" i="34" s="1"/>
  <c r="B14" i="33" s="1"/>
  <c r="E14" i="33" s="1"/>
  <c r="B14" i="32" s="1"/>
  <c r="E14" i="32" s="1"/>
  <c r="B14" i="31" s="1"/>
  <c r="E14" i="31" s="1"/>
  <c r="B14" i="28" s="1"/>
  <c r="E14" i="28" s="1"/>
  <c r="C12" i="30"/>
  <c r="C6" i="30"/>
  <c r="C11" i="30"/>
  <c r="C10" i="30"/>
  <c r="E4" i="35"/>
  <c r="B4" i="34" s="1"/>
  <c r="E4" i="34" s="1"/>
  <c r="B4" i="33" s="1"/>
  <c r="E4" i="33" s="1"/>
  <c r="B4" i="32" s="1"/>
  <c r="E4" i="32" s="1"/>
  <c r="B4" i="31" s="1"/>
  <c r="E4" i="31" s="1"/>
  <c r="B4" i="28" s="1"/>
  <c r="E4" i="28" s="1"/>
  <c r="E8" i="35"/>
  <c r="B8" i="34" s="1"/>
  <c r="E8" i="34" s="1"/>
  <c r="B8" i="33" s="1"/>
  <c r="E8" i="33" s="1"/>
  <c r="B8" i="32" s="1"/>
  <c r="E8" i="32" s="1"/>
  <c r="B8" i="31" s="1"/>
  <c r="E8" i="31" s="1"/>
  <c r="B8" i="28" s="1"/>
  <c r="E8" i="28" s="1"/>
  <c r="E2" i="34"/>
  <c r="B2" i="33" s="1"/>
  <c r="E2" i="33" s="1"/>
  <c r="B2" i="32" s="1"/>
  <c r="E2" i="32" s="1"/>
  <c r="B2" i="31" s="1"/>
  <c r="E2" i="31" s="1"/>
  <c r="B2" i="28" s="1"/>
  <c r="E2" i="28" s="1"/>
  <c r="C13" i="30"/>
  <c r="E17" i="35"/>
  <c r="B17" i="34" s="1"/>
  <c r="E17" i="34" s="1"/>
  <c r="B17" i="33" s="1"/>
  <c r="E17" i="33" s="1"/>
  <c r="B17" i="32" s="1"/>
  <c r="E17" i="32" s="1"/>
  <c r="B17" i="31" s="1"/>
  <c r="E17" i="31" s="1"/>
  <c r="B17" i="28" s="1"/>
  <c r="E17" i="28" s="1"/>
  <c r="E7" i="35"/>
  <c r="B7" i="34" s="1"/>
  <c r="E7" i="34" s="1"/>
  <c r="B7" i="33" s="1"/>
  <c r="E7" i="33" s="1"/>
  <c r="B7" i="32" s="1"/>
  <c r="E7" i="32" s="1"/>
  <c r="B7" i="31" s="1"/>
  <c r="E7" i="31" s="1"/>
  <c r="B7" i="28" s="1"/>
  <c r="E7" i="28" s="1"/>
  <c r="E11" i="35"/>
  <c r="B11" i="34" s="1"/>
  <c r="E11" i="34" s="1"/>
  <c r="B11" i="33" s="1"/>
  <c r="E11" i="33" s="1"/>
  <c r="B11" i="32" s="1"/>
  <c r="E11" i="32" s="1"/>
  <c r="B11" i="31" s="1"/>
  <c r="E11" i="31" s="1"/>
  <c r="B11" i="28" s="1"/>
  <c r="E11" i="28" s="1"/>
  <c r="E15" i="35"/>
  <c r="B15" i="34" s="1"/>
  <c r="E15" i="34" s="1"/>
  <c r="B15" i="33" s="1"/>
  <c r="E5" i="30"/>
  <c r="E12" i="35"/>
  <c r="B12" i="34" s="1"/>
  <c r="E12" i="34" s="1"/>
  <c r="B12" i="33" s="1"/>
  <c r="E12" i="33" s="1"/>
  <c r="B12" i="32" s="1"/>
  <c r="E12" i="32" s="1"/>
  <c r="B12" i="31" s="1"/>
  <c r="E12" i="31" s="1"/>
  <c r="B12" i="28" s="1"/>
  <c r="E12" i="28" s="1"/>
  <c r="E6" i="35"/>
  <c r="B6" i="34" s="1"/>
  <c r="E6" i="34" s="1"/>
  <c r="B6" i="33" s="1"/>
  <c r="E6" i="33" s="1"/>
  <c r="B6" i="32" s="1"/>
  <c r="E6" i="32" s="1"/>
  <c r="B6" i="31" s="1"/>
  <c r="E6" i="31" s="1"/>
  <c r="B6" i="28" s="1"/>
  <c r="E6" i="28" s="1"/>
  <c r="G11" i="30"/>
  <c r="B9" i="30"/>
  <c r="C10" i="35"/>
  <c r="B2" i="30"/>
  <c r="E13" i="35"/>
  <c r="B13" i="34" s="1"/>
  <c r="E13" i="34" s="1"/>
  <c r="B13" i="33" s="1"/>
  <c r="E13" i="33" s="1"/>
  <c r="B13" i="32" s="1"/>
  <c r="E13" i="32" s="1"/>
  <c r="B13" i="31" s="1"/>
  <c r="E13" i="31" s="1"/>
  <c r="B13" i="28" s="1"/>
  <c r="E13" i="28" s="1"/>
  <c r="E3" i="35"/>
  <c r="B3" i="34" s="1"/>
  <c r="E3" i="34" s="1"/>
  <c r="B3" i="33" s="1"/>
  <c r="E3" i="33" s="1"/>
  <c r="B3" i="32" s="1"/>
  <c r="E3" i="32" s="1"/>
  <c r="B3" i="31" s="1"/>
  <c r="E3" i="31" s="1"/>
  <c r="B3" i="28" s="1"/>
  <c r="E3" i="28" s="1"/>
  <c r="G14" i="30"/>
  <c r="C5" i="30"/>
  <c r="C3" i="30"/>
  <c r="G6" i="30"/>
  <c r="G8" i="30"/>
  <c r="E8" i="30"/>
  <c r="C9" i="30"/>
  <c r="C17" i="30"/>
  <c r="E16" i="35"/>
  <c r="E15" i="33" l="1"/>
  <c r="B15" i="32" s="1"/>
  <c r="E15" i="32" s="1"/>
  <c r="B15" i="31" s="1"/>
  <c r="E15" i="31" s="1"/>
  <c r="B15" i="28" s="1"/>
  <c r="E15" i="28" s="1"/>
  <c r="I14" i="30"/>
  <c r="I3" i="30"/>
  <c r="I17" i="30"/>
  <c r="I7" i="30"/>
  <c r="I4" i="30"/>
  <c r="I2" i="30"/>
  <c r="I11" i="30"/>
  <c r="I6" i="30"/>
  <c r="I12" i="30"/>
  <c r="I13" i="30"/>
  <c r="I5" i="30"/>
  <c r="I9" i="30"/>
  <c r="B10" i="30"/>
  <c r="I10" i="30" s="1"/>
  <c r="E10" i="35"/>
  <c r="B10" i="34" s="1"/>
  <c r="E10" i="34" s="1"/>
  <c r="B10" i="33" s="1"/>
  <c r="E10" i="33" s="1"/>
  <c r="B10" i="32" s="1"/>
  <c r="E10" i="32" s="1"/>
  <c r="B10" i="31" s="1"/>
  <c r="E10" i="31" s="1"/>
  <c r="B10" i="28" s="1"/>
  <c r="E10" i="28" s="1"/>
  <c r="I8" i="30"/>
  <c r="I16" i="30"/>
  <c r="B16" i="34"/>
  <c r="E16" i="34" s="1"/>
  <c r="B16" i="33" s="1"/>
  <c r="E16" i="33" s="1"/>
  <c r="B16" i="32" s="1"/>
  <c r="E16" i="32" s="1"/>
  <c r="B16" i="31" s="1"/>
  <c r="E16" i="31" s="1"/>
  <c r="B16" i="28" s="1"/>
  <c r="E16" i="28" s="1"/>
</calcChain>
</file>

<file path=xl/sharedStrings.xml><?xml version="1.0" encoding="utf-8"?>
<sst xmlns="http://schemas.openxmlformats.org/spreadsheetml/2006/main" count="1126" uniqueCount="105">
  <si>
    <t>Batting Average</t>
  </si>
  <si>
    <t>Runs Scored</t>
  </si>
  <si>
    <t>Hits</t>
  </si>
  <si>
    <t>ARZ</t>
  </si>
  <si>
    <t>DET</t>
  </si>
  <si>
    <t>Doubles</t>
  </si>
  <si>
    <t>Triples</t>
  </si>
  <si>
    <t>Home Runs</t>
  </si>
  <si>
    <t>Runs Batted In</t>
  </si>
  <si>
    <t>Stolen Bases</t>
  </si>
  <si>
    <t>HUD</t>
  </si>
  <si>
    <t>Wins</t>
  </si>
  <si>
    <t>ERA</t>
  </si>
  <si>
    <t>Saves</t>
  </si>
  <si>
    <t>Opponent BA</t>
  </si>
  <si>
    <t>Errors</t>
  </si>
  <si>
    <t>Walks</t>
  </si>
  <si>
    <t>CGs</t>
  </si>
  <si>
    <t>Shut Outs</t>
  </si>
  <si>
    <t>Strike Outs</t>
  </si>
  <si>
    <t>Base on Balls</t>
  </si>
  <si>
    <t>April</t>
  </si>
  <si>
    <t>Hitting</t>
  </si>
  <si>
    <t>Pitching</t>
  </si>
  <si>
    <t>May</t>
  </si>
  <si>
    <t>June</t>
  </si>
  <si>
    <t>July</t>
  </si>
  <si>
    <t>August</t>
  </si>
  <si>
    <t>Play-offs</t>
  </si>
  <si>
    <t>NYU</t>
  </si>
  <si>
    <t>WHIP</t>
  </si>
  <si>
    <t>TEAM</t>
  </si>
  <si>
    <t>AVG</t>
  </si>
  <si>
    <t>R</t>
  </si>
  <si>
    <t>H</t>
  </si>
  <si>
    <t>2B</t>
  </si>
  <si>
    <t>3B</t>
  </si>
  <si>
    <t>HR</t>
  </si>
  <si>
    <t>RBI</t>
  </si>
  <si>
    <t>SB</t>
  </si>
  <si>
    <t>CS</t>
  </si>
  <si>
    <t>E</t>
  </si>
  <si>
    <t>Arizona</t>
  </si>
  <si>
    <t>Detroit</t>
  </si>
  <si>
    <t>W</t>
  </si>
  <si>
    <t>L</t>
  </si>
  <si>
    <t>IP</t>
  </si>
  <si>
    <t>ER</t>
  </si>
  <si>
    <t>BB</t>
  </si>
  <si>
    <t>SO</t>
  </si>
  <si>
    <t>OAVG</t>
  </si>
  <si>
    <t>New York</t>
  </si>
  <si>
    <t>Hudson Valley</t>
  </si>
  <si>
    <t>OB%</t>
  </si>
  <si>
    <t>GAM</t>
  </si>
  <si>
    <t>IBB</t>
  </si>
  <si>
    <t>HBP</t>
  </si>
  <si>
    <t>SH</t>
  </si>
  <si>
    <t>SF</t>
  </si>
  <si>
    <t>GIDP</t>
  </si>
  <si>
    <t>TB</t>
  </si>
  <si>
    <t>HRHM</t>
  </si>
  <si>
    <t>HRRD</t>
  </si>
  <si>
    <t>CG</t>
  </si>
  <si>
    <t>SHO</t>
  </si>
  <si>
    <t>SAV</t>
  </si>
  <si>
    <t>BFP</t>
  </si>
  <si>
    <t>BK</t>
  </si>
  <si>
    <t>WP</t>
  </si>
  <si>
    <t>PB</t>
  </si>
  <si>
    <t>IRSC%</t>
  </si>
  <si>
    <t>X-TOT</t>
  </si>
  <si>
    <t>X-OUT</t>
  </si>
  <si>
    <t>X-PCT</t>
  </si>
  <si>
    <t>YTD</t>
  </si>
  <si>
    <t>SLUG</t>
  </si>
  <si>
    <t>AB</t>
  </si>
  <si>
    <t>New Total</t>
  </si>
  <si>
    <t>Sept</t>
  </si>
  <si>
    <t>PRT</t>
  </si>
  <si>
    <t>Portsmouth</t>
  </si>
  <si>
    <t>Total</t>
  </si>
  <si>
    <t>Chicago</t>
  </si>
  <si>
    <t>SBS</t>
  </si>
  <si>
    <t>SEA</t>
  </si>
  <si>
    <t>Seattle</t>
  </si>
  <si>
    <t>OPS</t>
  </si>
  <si>
    <t>Tucson</t>
  </si>
  <si>
    <t>TDR</t>
  </si>
  <si>
    <t>Spokane</t>
  </si>
  <si>
    <t>SPS</t>
  </si>
  <si>
    <t>Madison</t>
  </si>
  <si>
    <t>Pittsburgh</t>
  </si>
  <si>
    <t>MAM</t>
  </si>
  <si>
    <t>PCR</t>
  </si>
  <si>
    <t>CHB</t>
  </si>
  <si>
    <t>MLL</t>
  </si>
  <si>
    <t>Minnow Lake</t>
  </si>
  <si>
    <t>Sudbury</t>
  </si>
  <si>
    <t>Bakersfield</t>
  </si>
  <si>
    <t>BTR</t>
  </si>
  <si>
    <t>Portland</t>
  </si>
  <si>
    <t>California</t>
  </si>
  <si>
    <t>CDK</t>
  </si>
  <si>
    <t>PMV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</si>
</sst>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.000"/>
    <numFmt numFmtId="165" formatCode="0.000"/>
  </numFmts>
  <fonts count="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3" fillId="0" borderId="0" xfId="0" applyFont="1" applyBorder="1" applyAlignment="1">
      <alignment horizontal="center"/>
    </xf>
    <xf numFmtId="0" fontId="3" fillId="0" borderId="0" xfId="0" applyFont="1"/>
    <xf numFmtId="0" fontId="4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Continuous"/>
    </xf>
    <xf numFmtId="3" fontId="3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1" fontId="3" fillId="0" borderId="0" xfId="0" applyNumberFormat="1" applyFont="1" applyAlignment="1">
      <alignment horizontal="center"/>
    </xf>
    <xf numFmtId="0" fontId="6" fillId="0" borderId="0" xfId="0" applyFont="1"/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Alignment="1"/>
    <xf numFmtId="165" fontId="3" fillId="0" borderId="1" xfId="0" applyNumberFormat="1" applyFont="1" applyBorder="1" applyAlignment="1">
      <alignment horizontal="center"/>
    </xf>
    <xf numFmtId="165" fontId="3" fillId="0" borderId="2" xfId="0" applyNumberFormat="1" applyFont="1" applyBorder="1" applyAlignment="1">
      <alignment horizontal="center"/>
    </xf>
    <xf numFmtId="165" fontId="3" fillId="0" borderId="3" xfId="0" applyNumberFormat="1" applyFont="1" applyBorder="1" applyAlignment="1">
      <alignment horizontal="center"/>
    </xf>
    <xf numFmtId="164" fontId="3" fillId="0" borderId="0" xfId="0" applyNumberFormat="1" applyFont="1"/>
    <xf numFmtId="1" fontId="3" fillId="0" borderId="4" xfId="0" applyNumberFormat="1" applyFont="1" applyBorder="1" applyAlignment="1">
      <alignment horizontal="center"/>
    </xf>
    <xf numFmtId="1" fontId="3" fillId="0" borderId="0" xfId="0" applyNumberFormat="1" applyFont="1" applyBorder="1" applyAlignment="1">
      <alignment horizontal="center"/>
    </xf>
    <xf numFmtId="1" fontId="3" fillId="0" borderId="5" xfId="0" applyNumberFormat="1" applyFont="1" applyBorder="1" applyAlignment="1">
      <alignment horizontal="center"/>
    </xf>
    <xf numFmtId="1" fontId="4" fillId="0" borderId="6" xfId="0" applyNumberFormat="1" applyFont="1" applyBorder="1" applyAlignment="1">
      <alignment horizontal="center"/>
    </xf>
    <xf numFmtId="1" fontId="4" fillId="0" borderId="7" xfId="0" applyNumberFormat="1" applyFont="1" applyBorder="1" applyAlignment="1">
      <alignment horizontal="center"/>
    </xf>
    <xf numFmtId="1" fontId="4" fillId="0" borderId="8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" fontId="4" fillId="0" borderId="9" xfId="0" applyNumberFormat="1" applyFont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1" fontId="4" fillId="0" borderId="2" xfId="0" applyNumberFormat="1" applyFont="1" applyBorder="1" applyAlignment="1">
      <alignment horizontal="center"/>
    </xf>
    <xf numFmtId="1" fontId="4" fillId="0" borderId="3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7" fillId="0" borderId="0" xfId="0" applyFont="1"/>
    <xf numFmtId="0" fontId="6" fillId="0" borderId="0" xfId="0" applyFont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2" xfId="0" applyNumberFormat="1" applyFont="1" applyBorder="1" applyAlignment="1">
      <alignment horizontal="center"/>
    </xf>
    <xf numFmtId="1" fontId="3" fillId="0" borderId="3" xfId="0" applyNumberFormat="1" applyFont="1" applyBorder="1" applyAlignment="1">
      <alignment horizontal="center"/>
    </xf>
    <xf numFmtId="3" fontId="4" fillId="0" borderId="0" xfId="0" applyNumberFormat="1" applyFont="1" applyAlignment="1">
      <alignment horizontal="center"/>
    </xf>
    <xf numFmtId="3" fontId="3" fillId="0" borderId="0" xfId="0" applyNumberFormat="1" applyFont="1"/>
    <xf numFmtId="0" fontId="1" fillId="0" borderId="0" xfId="0" applyFont="1"/>
    <xf numFmtId="0" fontId="1" fillId="0" borderId="0" xfId="0" applyFont="1" applyBorder="1" applyAlignment="1">
      <alignment horizontal="center"/>
    </xf>
    <xf numFmtId="3" fontId="1" fillId="0" borderId="0" xfId="0" applyNumberFormat="1" applyFont="1" applyAlignment="1">
      <alignment horizontal="center"/>
    </xf>
    <xf numFmtId="0" fontId="1" fillId="0" borderId="0" xfId="0" applyFont="1" applyBorder="1" applyAlignment="1">
      <alignment horizontal="left"/>
    </xf>
    <xf numFmtId="0" fontId="4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AQ175"/>
  <sheetViews>
    <sheetView workbookViewId="0">
      <selection activeCell="B115" sqref="B115:Q175"/>
    </sheetView>
  </sheetViews>
  <sheetFormatPr defaultColWidth="9.140625" defaultRowHeight="12.75" x14ac:dyDescent="0.2"/>
  <cols>
    <col min="1" max="1" width="13.85546875" style="2" customWidth="1"/>
    <col min="2" max="7" width="7.7109375" style="34" customWidth="1"/>
    <col min="8" max="17" width="7.7109375" style="2" customWidth="1"/>
    <col min="18" max="18" width="14.5703125" style="8" customWidth="1"/>
    <col min="19" max="19" width="0" style="2" hidden="1" customWidth="1"/>
    <col min="20" max="16384" width="9.140625" style="2"/>
  </cols>
  <sheetData>
    <row r="1" spans="1:8" x14ac:dyDescent="0.2">
      <c r="A1" s="7"/>
      <c r="B1" s="7" t="s">
        <v>74</v>
      </c>
      <c r="C1" s="7" t="s">
        <v>22</v>
      </c>
      <c r="D1" s="7" t="s">
        <v>23</v>
      </c>
      <c r="E1" s="49" t="s">
        <v>77</v>
      </c>
      <c r="F1" s="49"/>
      <c r="G1" s="2"/>
    </row>
    <row r="2" spans="1:8" x14ac:dyDescent="0.2">
      <c r="A2" s="3" t="str">
        <f>Teams!A1</f>
        <v>ARZ</v>
      </c>
      <c r="B2" s="6">
        <v>0</v>
      </c>
      <c r="C2" s="9">
        <f>IF(B21=0,0,$B$52)</f>
        <v>784</v>
      </c>
      <c r="D2" s="9">
        <f>IF(B21=0,0,$B$90)</f>
        <v>812</v>
      </c>
      <c r="E2" s="43">
        <f t="shared" ref="E2:E17" si="0">SUM(B2:D2)</f>
        <v>1596</v>
      </c>
      <c r="F2" s="2"/>
      <c r="G2" s="2"/>
      <c r="H2" s="44"/>
    </row>
    <row r="3" spans="1:8" x14ac:dyDescent="0.2">
      <c r="A3" s="3" t="str">
        <f>Teams!B1</f>
        <v>BTR</v>
      </c>
      <c r="B3" s="6">
        <v>0</v>
      </c>
      <c r="C3" s="9">
        <f>IF(C22=0,0,$C$52)</f>
        <v>634</v>
      </c>
      <c r="D3" s="9">
        <f>IF(C22=0,0,$C$90)</f>
        <v>628</v>
      </c>
      <c r="E3" s="43">
        <f t="shared" si="0"/>
        <v>1262</v>
      </c>
      <c r="F3" s="2"/>
      <c r="G3" s="2"/>
      <c r="H3" s="44"/>
    </row>
    <row r="4" spans="1:8" x14ac:dyDescent="0.2">
      <c r="A4" s="3" t="str">
        <f>Teams!C1</f>
        <v>CDK</v>
      </c>
      <c r="B4" s="6">
        <v>0</v>
      </c>
      <c r="C4" s="9">
        <f>IF(D23=0,0,$D$52)</f>
        <v>698</v>
      </c>
      <c r="D4" s="9">
        <f>IF(D23=0,0,$D$90)</f>
        <v>656</v>
      </c>
      <c r="E4" s="43">
        <f t="shared" si="0"/>
        <v>1354</v>
      </c>
      <c r="F4" s="2"/>
      <c r="G4" s="2"/>
      <c r="H4" s="44"/>
    </row>
    <row r="5" spans="1:8" x14ac:dyDescent="0.2">
      <c r="A5" s="3" t="str">
        <f>Teams!D1</f>
        <v>CHB</v>
      </c>
      <c r="B5" s="6">
        <v>0</v>
      </c>
      <c r="C5" s="9">
        <f>IF(E24=0,0,$E$52)</f>
        <v>728</v>
      </c>
      <c r="D5" s="9">
        <f>IF(E24=0,0,$E$90)</f>
        <v>690</v>
      </c>
      <c r="E5" s="43">
        <f t="shared" si="0"/>
        <v>1418</v>
      </c>
      <c r="F5" s="2"/>
      <c r="G5" s="2"/>
      <c r="H5" s="44"/>
    </row>
    <row r="6" spans="1:8" x14ac:dyDescent="0.2">
      <c r="A6" s="3" t="str">
        <f>Teams!E1</f>
        <v>DET</v>
      </c>
      <c r="B6" s="6">
        <v>0</v>
      </c>
      <c r="C6" s="9">
        <f>IF(F25=0,0,$F$52)</f>
        <v>776</v>
      </c>
      <c r="D6" s="9">
        <f>IF(F25=0,0,$F$90)</f>
        <v>866</v>
      </c>
      <c r="E6" s="43">
        <f t="shared" si="0"/>
        <v>1642</v>
      </c>
      <c r="F6" s="2"/>
      <c r="G6" s="2"/>
      <c r="H6" s="44"/>
    </row>
    <row r="7" spans="1:8" x14ac:dyDescent="0.2">
      <c r="A7" s="3" t="str">
        <f>Teams!F1</f>
        <v>HUD</v>
      </c>
      <c r="B7" s="6">
        <v>0</v>
      </c>
      <c r="C7" s="9">
        <f>IF(G26=0,0,$G$52)</f>
        <v>684</v>
      </c>
      <c r="D7" s="9">
        <f>IF(G26=0,0,$G$90)</f>
        <v>768</v>
      </c>
      <c r="E7" s="43">
        <f t="shared" si="0"/>
        <v>1452</v>
      </c>
      <c r="F7" s="2"/>
      <c r="G7" s="2"/>
      <c r="H7" s="44"/>
    </row>
    <row r="8" spans="1:8" x14ac:dyDescent="0.2">
      <c r="A8" s="3" t="str">
        <f>Teams!G1</f>
        <v>MAM</v>
      </c>
      <c r="B8" s="6">
        <v>0</v>
      </c>
      <c r="C8" s="9">
        <f>IF(H27=0,0,$H$52)</f>
        <v>688</v>
      </c>
      <c r="D8" s="9">
        <f>IF(H27=0,0,$H$90)</f>
        <v>684</v>
      </c>
      <c r="E8" s="43">
        <f t="shared" si="0"/>
        <v>1372</v>
      </c>
      <c r="F8" s="2"/>
      <c r="G8" s="2"/>
      <c r="H8" s="44"/>
    </row>
    <row r="9" spans="1:8" x14ac:dyDescent="0.2">
      <c r="A9" s="3" t="str">
        <f>Teams!H1</f>
        <v>MLL</v>
      </c>
      <c r="B9" s="6">
        <v>0</v>
      </c>
      <c r="C9" s="9">
        <f>IF(I28=0,0,$I$52)</f>
        <v>788</v>
      </c>
      <c r="D9" s="9">
        <f>IF(I28=0,0,$I$90)</f>
        <v>746</v>
      </c>
      <c r="E9" s="43">
        <f t="shared" si="0"/>
        <v>1534</v>
      </c>
      <c r="F9" s="2"/>
      <c r="G9" s="2"/>
      <c r="H9" s="44"/>
    </row>
    <row r="10" spans="1:8" x14ac:dyDescent="0.2">
      <c r="A10" s="3" t="str">
        <f>Teams!I1</f>
        <v>NYU</v>
      </c>
      <c r="B10" s="6">
        <v>0</v>
      </c>
      <c r="C10" s="9">
        <f>IF(J29=0,0,$J$52)</f>
        <v>610</v>
      </c>
      <c r="D10" s="9">
        <f>IF(J29=0,0,$J$90)</f>
        <v>670</v>
      </c>
      <c r="E10" s="43">
        <f t="shared" si="0"/>
        <v>1280</v>
      </c>
      <c r="F10" s="2"/>
      <c r="G10" s="2"/>
      <c r="H10" s="44"/>
    </row>
    <row r="11" spans="1:8" x14ac:dyDescent="0.2">
      <c r="A11" s="3" t="str">
        <f>Teams!J1</f>
        <v>PCR</v>
      </c>
      <c r="B11" s="6">
        <v>0</v>
      </c>
      <c r="C11" s="9">
        <f>IF(K30=0,0,$K$52)</f>
        <v>812</v>
      </c>
      <c r="D11" s="9">
        <f>IF(K30=0,0,$K$90)</f>
        <v>648</v>
      </c>
      <c r="E11" s="43">
        <f t="shared" si="0"/>
        <v>1460</v>
      </c>
      <c r="F11" s="2"/>
      <c r="G11" s="2"/>
      <c r="H11" s="44"/>
    </row>
    <row r="12" spans="1:8" x14ac:dyDescent="0.2">
      <c r="A12" s="3" t="str">
        <f>Teams!K1</f>
        <v>PMV</v>
      </c>
      <c r="B12" s="6">
        <v>0</v>
      </c>
      <c r="C12" s="9">
        <f>IF(L31=0,0,$L$52)</f>
        <v>628</v>
      </c>
      <c r="D12" s="9">
        <f>IF(L31=0,0,$L$90)</f>
        <v>688</v>
      </c>
      <c r="E12" s="43">
        <f t="shared" si="0"/>
        <v>1316</v>
      </c>
      <c r="F12" s="2"/>
      <c r="G12" s="2"/>
      <c r="H12" s="44"/>
    </row>
    <row r="13" spans="1:8" x14ac:dyDescent="0.2">
      <c r="A13" s="3" t="str">
        <f>Teams!L1</f>
        <v>PRT</v>
      </c>
      <c r="B13" s="6">
        <v>0</v>
      </c>
      <c r="C13" s="9">
        <f>IF(M32=0,0,$M$52)</f>
        <v>784</v>
      </c>
      <c r="D13" s="9">
        <f>IF(M32=0,0,$M$90)</f>
        <v>880</v>
      </c>
      <c r="E13" s="43">
        <f t="shared" si="0"/>
        <v>1664</v>
      </c>
      <c r="F13" s="2"/>
      <c r="G13" s="2"/>
      <c r="H13" s="44"/>
    </row>
    <row r="14" spans="1:8" x14ac:dyDescent="0.2">
      <c r="A14" s="3" t="str">
        <f>Teams!M1</f>
        <v>SEA</v>
      </c>
      <c r="B14" s="6">
        <v>0</v>
      </c>
      <c r="C14" s="9">
        <f>IF(N33=0,0,$N$52)</f>
        <v>726</v>
      </c>
      <c r="D14" s="9">
        <f>IF(N33=0,0,$N$90)</f>
        <v>662</v>
      </c>
      <c r="E14" s="43">
        <f t="shared" si="0"/>
        <v>1388</v>
      </c>
      <c r="F14" s="2"/>
      <c r="G14" s="2"/>
      <c r="H14" s="44"/>
    </row>
    <row r="15" spans="1:8" x14ac:dyDescent="0.2">
      <c r="A15" s="3" t="str">
        <f>Teams!N1</f>
        <v>SPS</v>
      </c>
      <c r="B15" s="6">
        <v>0</v>
      </c>
      <c r="C15" s="9">
        <f>IF(O34=0,0,$O$52)</f>
        <v>848</v>
      </c>
      <c r="D15" s="9">
        <f>IF(O34=0,0,$O$90)</f>
        <v>764</v>
      </c>
      <c r="E15" s="43">
        <f t="shared" si="0"/>
        <v>1612</v>
      </c>
      <c r="F15" s="2"/>
      <c r="G15" s="2"/>
      <c r="H15" s="44"/>
    </row>
    <row r="16" spans="1:8" x14ac:dyDescent="0.2">
      <c r="A16" s="3" t="str">
        <f>Teams!O1</f>
        <v>SBS</v>
      </c>
      <c r="B16" s="6">
        <v>0</v>
      </c>
      <c r="C16" s="9">
        <f>IF(P35=0,0,$P$52)</f>
        <v>718</v>
      </c>
      <c r="D16" s="9">
        <f>IF(P35=0,0,$P$90)</f>
        <v>778</v>
      </c>
      <c r="E16" s="43">
        <f t="shared" si="0"/>
        <v>1496</v>
      </c>
      <c r="F16" s="2"/>
      <c r="G16" s="2"/>
      <c r="H16" s="44"/>
    </row>
    <row r="17" spans="1:43" x14ac:dyDescent="0.2">
      <c r="A17" s="3" t="str">
        <f>Teams!P1</f>
        <v>TDR</v>
      </c>
      <c r="B17" s="6">
        <v>0</v>
      </c>
      <c r="C17" s="9">
        <f>IF(Q36=0,0,$Q$52)</f>
        <v>830</v>
      </c>
      <c r="D17" s="9">
        <f>IF(Q36=0,0,$Q$90)</f>
        <v>924</v>
      </c>
      <c r="E17" s="43">
        <f t="shared" si="0"/>
        <v>1754</v>
      </c>
      <c r="F17" s="2"/>
      <c r="G17" s="2"/>
      <c r="H17" s="44"/>
    </row>
    <row r="19" spans="1:43" x14ac:dyDescent="0.2"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</row>
    <row r="20" spans="1:43" s="10" customFormat="1" ht="15.75" x14ac:dyDescent="0.25">
      <c r="B20" s="11" t="str">
        <f>Teams!A1</f>
        <v>ARZ</v>
      </c>
      <c r="C20" s="11" t="str">
        <f>Teams!B1</f>
        <v>BTR</v>
      </c>
      <c r="D20" s="11" t="str">
        <f>Teams!C1</f>
        <v>CDK</v>
      </c>
      <c r="E20" s="11" t="str">
        <f>Teams!D1</f>
        <v>CHB</v>
      </c>
      <c r="F20" s="11" t="str">
        <f>Teams!E1</f>
        <v>DET</v>
      </c>
      <c r="G20" s="11" t="str">
        <f>Teams!F1</f>
        <v>HUD</v>
      </c>
      <c r="H20" s="11" t="str">
        <f>Teams!G1</f>
        <v>MAM</v>
      </c>
      <c r="I20" s="11" t="str">
        <f>Teams!H1</f>
        <v>MLL</v>
      </c>
      <c r="J20" s="11" t="str">
        <f>Teams!I1</f>
        <v>NYU</v>
      </c>
      <c r="K20" s="11" t="str">
        <f>Teams!J1</f>
        <v>PCR</v>
      </c>
      <c r="L20" s="11" t="str">
        <f>Teams!K1</f>
        <v>PMV</v>
      </c>
      <c r="M20" s="11" t="str">
        <f>Teams!L1</f>
        <v>PRT</v>
      </c>
      <c r="N20" s="11" t="str">
        <f>Teams!M1</f>
        <v>SEA</v>
      </c>
      <c r="O20" s="11" t="str">
        <f>Teams!N1</f>
        <v>SPS</v>
      </c>
      <c r="P20" s="11" t="str">
        <f>Teams!O1</f>
        <v>SBS</v>
      </c>
      <c r="Q20" s="11" t="str">
        <f>Teams!P1</f>
        <v>TDR</v>
      </c>
      <c r="R20" s="12"/>
      <c r="S20" s="13"/>
      <c r="T20" s="13"/>
      <c r="U20" s="13"/>
      <c r="V20" s="13"/>
      <c r="W20" s="13"/>
    </row>
    <row r="21" spans="1:43" x14ac:dyDescent="0.2">
      <c r="A21" s="2" t="s">
        <v>0</v>
      </c>
      <c r="B21" s="14">
        <f>VLOOKUP(Teams!A2,$C$95:$N$110,MATCH($S21,$C$94:$N$94,0),FALSE)</f>
        <v>0.22700000000000001</v>
      </c>
      <c r="C21" s="15">
        <f>VLOOKUP(Teams!B2,$C$95:$N$110,MATCH($S21,$C$94:$N$94,0),FALSE)</f>
        <v>0.23599999999999999</v>
      </c>
      <c r="D21" s="15">
        <f>VLOOKUP(Teams!C2,$C$95:$N$110,MATCH($S21,$C$94:$N$94,0),FALSE)</f>
        <v>0.24</v>
      </c>
      <c r="E21" s="15">
        <f>VLOOKUP(Teams!D2,$C$95:$N$110,MATCH($S21,$C$94:$N$94,0),FALSE)</f>
        <v>0.251</v>
      </c>
      <c r="F21" s="15">
        <f>VLOOKUP(Teams!E2,$C$95:$N$110,MATCH($S21,$C$94:$N$94,0),FALSE)</f>
        <v>0.26400000000000001</v>
      </c>
      <c r="G21" s="15">
        <f>VLOOKUP(Teams!F2,$C$95:$N$110,MATCH($S21,$C$94:$N$94,0),FALSE)</f>
        <v>0.22500000000000001</v>
      </c>
      <c r="H21" s="15">
        <f>VLOOKUP(Teams!G2,$C$95:$N$110,MATCH($S21,$C$94:$N$94,0),FALSE)</f>
        <v>0.23499999999999999</v>
      </c>
      <c r="I21" s="15">
        <f>VLOOKUP(Teams!H2,$C$95:$N$110,MATCH($S21,$C$94:$N$94,0),FALSE)</f>
        <v>0.252</v>
      </c>
      <c r="J21" s="15">
        <f>VLOOKUP(Teams!I2,$C$95:$N$110,MATCH($S21,$C$94:$N$94,0),FALSE)</f>
        <v>0.21</v>
      </c>
      <c r="K21" s="15">
        <f>VLOOKUP(Teams!J2,$C$95:$N$110,MATCH($S21,$C$94:$N$94,0),FALSE)</f>
        <v>0.25900000000000001</v>
      </c>
      <c r="L21" s="15">
        <f>VLOOKUP(Teams!K2,$C$95:$N$110,MATCH($S21,$C$94:$N$94,0),FALSE)</f>
        <v>0.22500000000000001</v>
      </c>
      <c r="M21" s="15">
        <f>VLOOKUP(Teams!L2,$C$95:$N$110,MATCH($S21,$C$94:$N$94,0),FALSE)</f>
        <v>0.246</v>
      </c>
      <c r="N21" s="15">
        <f>VLOOKUP(Teams!M2,$C$95:$N$110,MATCH($S21,$C$94:$N$94,0),FALSE)</f>
        <v>0.23100000000000001</v>
      </c>
      <c r="O21" s="15">
        <f>VLOOKUP(Teams!N2,$C$95:$N$110,MATCH($S21,$C$94:$N$94,0),FALSE)</f>
        <v>0.26400000000000001</v>
      </c>
      <c r="P21" s="15">
        <f>VLOOKUP(Teams!O2,$C$95:$N$110,MATCH($S21,$C$94:$N$94,0),FALSE)</f>
        <v>0.249</v>
      </c>
      <c r="Q21" s="16">
        <f>VLOOKUP(Teams!P2,$C$95:$N$110,MATCH($S21,$C$94:$N$94,0),FALSE)</f>
        <v>0.26400000000000001</v>
      </c>
      <c r="R21" s="8" t="s">
        <v>0</v>
      </c>
      <c r="S21" s="17" t="s">
        <v>32</v>
      </c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</row>
    <row r="22" spans="1:43" x14ac:dyDescent="0.2">
      <c r="B22" s="18">
        <f>RANK(B21,$B21:$Q21,0)</f>
        <v>13</v>
      </c>
      <c r="C22" s="19">
        <f t="shared" ref="C22:Q22" si="1">RANK(C21,$B21:$Q21,0)</f>
        <v>10</v>
      </c>
      <c r="D22" s="19">
        <f t="shared" si="1"/>
        <v>9</v>
      </c>
      <c r="E22" s="19">
        <f t="shared" si="1"/>
        <v>6</v>
      </c>
      <c r="F22" s="19">
        <f t="shared" si="1"/>
        <v>1</v>
      </c>
      <c r="G22" s="19">
        <f t="shared" si="1"/>
        <v>14</v>
      </c>
      <c r="H22" s="19">
        <f t="shared" si="1"/>
        <v>11</v>
      </c>
      <c r="I22" s="19">
        <f t="shared" si="1"/>
        <v>5</v>
      </c>
      <c r="J22" s="19">
        <f t="shared" si="1"/>
        <v>16</v>
      </c>
      <c r="K22" s="19">
        <f t="shared" si="1"/>
        <v>4</v>
      </c>
      <c r="L22" s="19">
        <f t="shared" si="1"/>
        <v>14</v>
      </c>
      <c r="M22" s="19">
        <f t="shared" si="1"/>
        <v>8</v>
      </c>
      <c r="N22" s="19">
        <f t="shared" si="1"/>
        <v>12</v>
      </c>
      <c r="O22" s="19">
        <f t="shared" si="1"/>
        <v>1</v>
      </c>
      <c r="P22" s="19">
        <f t="shared" si="1"/>
        <v>7</v>
      </c>
      <c r="Q22" s="20">
        <f t="shared" si="1"/>
        <v>1</v>
      </c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</row>
    <row r="23" spans="1:43" x14ac:dyDescent="0.2">
      <c r="B23" s="21">
        <f t="shared" ref="B23:Q23" si="2">IF(B22=1,100, IF(B22=2,96, IF(B22=3,92,IF(B22=4,88,IF(B22=5,84,IF(B22=6,80,IF(B22=7,76,IF(B22=8,72,0))))))))+IF(B22=9,68,IF(B22=10,64,IF(B22=11,60,IF(B22=12,58,IF(B22=13,56,IF(B22=14,54,IF(B22=15,52,IF(B22=16,50,0))))))))</f>
        <v>56</v>
      </c>
      <c r="C23" s="22">
        <f t="shared" si="2"/>
        <v>64</v>
      </c>
      <c r="D23" s="22">
        <f t="shared" si="2"/>
        <v>68</v>
      </c>
      <c r="E23" s="22">
        <f t="shared" si="2"/>
        <v>80</v>
      </c>
      <c r="F23" s="22">
        <f t="shared" si="2"/>
        <v>100</v>
      </c>
      <c r="G23" s="22">
        <f t="shared" si="2"/>
        <v>54</v>
      </c>
      <c r="H23" s="22">
        <f t="shared" si="2"/>
        <v>60</v>
      </c>
      <c r="I23" s="22">
        <f t="shared" si="2"/>
        <v>84</v>
      </c>
      <c r="J23" s="22">
        <f t="shared" si="2"/>
        <v>50</v>
      </c>
      <c r="K23" s="22">
        <f t="shared" si="2"/>
        <v>88</v>
      </c>
      <c r="L23" s="22">
        <f t="shared" si="2"/>
        <v>54</v>
      </c>
      <c r="M23" s="22">
        <f t="shared" si="2"/>
        <v>72</v>
      </c>
      <c r="N23" s="22">
        <f t="shared" si="2"/>
        <v>58</v>
      </c>
      <c r="O23" s="22">
        <f t="shared" si="2"/>
        <v>100</v>
      </c>
      <c r="P23" s="22">
        <f t="shared" si="2"/>
        <v>76</v>
      </c>
      <c r="Q23" s="23">
        <f t="shared" si="2"/>
        <v>100</v>
      </c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</row>
    <row r="24" spans="1:43" x14ac:dyDescent="0.2">
      <c r="A24" s="2" t="s">
        <v>1</v>
      </c>
      <c r="B24" s="24">
        <f>VLOOKUP(Teams!A2,$C$95:$N$110,MATCH($S24,$C$94:$N$94,0),FALSE)</f>
        <v>113</v>
      </c>
      <c r="C24" s="25">
        <f>VLOOKUP(Teams!B2,$C$95:$N$110,MATCH($S24,$C$94:$N$94,0),FALSE)</f>
        <v>85</v>
      </c>
      <c r="D24" s="25">
        <f>VLOOKUP(Teams!C2,$C$95:$N$110,MATCH($S24,$C$94:$N$94,0),FALSE)</f>
        <v>106</v>
      </c>
      <c r="E24" s="25">
        <f>VLOOKUP(Teams!D2,$C$95:$N$110,MATCH($S24,$C$94:$N$94,0),FALSE)</f>
        <v>107</v>
      </c>
      <c r="F24" s="25">
        <f>VLOOKUP(Teams!E2,$C$95:$N$110,MATCH($S24,$C$94:$N$94,0),FALSE)</f>
        <v>93</v>
      </c>
      <c r="G24" s="25">
        <f>VLOOKUP(Teams!F2,$C$95:$N$110,MATCH($S24,$C$94:$N$94,0),FALSE)</f>
        <v>98</v>
      </c>
      <c r="H24" s="25">
        <f>VLOOKUP(Teams!G2,$C$95:$N$110,MATCH($S24,$C$94:$N$94,0),FALSE)</f>
        <v>80</v>
      </c>
      <c r="I24" s="25">
        <f>VLOOKUP(Teams!H2,$C$95:$N$110,MATCH($S24,$C$94:$N$94,0),FALSE)</f>
        <v>108</v>
      </c>
      <c r="J24" s="25">
        <f>VLOOKUP(Teams!I2,$C$95:$N$110,MATCH($S24,$C$94:$N$94,0),FALSE)</f>
        <v>78</v>
      </c>
      <c r="K24" s="25">
        <f>VLOOKUP(Teams!J2,$C$95:$N$110,MATCH($S24,$C$94:$N$94,0),FALSE)</f>
        <v>114</v>
      </c>
      <c r="L24" s="25">
        <f>VLOOKUP(Teams!K2,$C$95:$N$110,MATCH($S24,$C$94:$N$94,0),FALSE)</f>
        <v>89</v>
      </c>
      <c r="M24" s="25">
        <f>VLOOKUP(Teams!L2,$C$95:$N$110,MATCH($S24,$C$94:$N$94,0),FALSE)</f>
        <v>122</v>
      </c>
      <c r="N24" s="25">
        <f>VLOOKUP(Teams!M2,$C$95:$N$110,MATCH($S24,$C$94:$N$94,0),FALSE)</f>
        <v>100</v>
      </c>
      <c r="O24" s="25">
        <f>VLOOKUP(Teams!N2,$C$95:$N$110,MATCH($S24,$C$94:$N$94,0),FALSE)</f>
        <v>114</v>
      </c>
      <c r="P24" s="25">
        <f>VLOOKUP(Teams!O2,$C$95:$N$110,MATCH($S24,$C$94:$N$94,0),FALSE)</f>
        <v>99</v>
      </c>
      <c r="Q24" s="26">
        <f>VLOOKUP(Teams!P2,$C$95:$N$110,MATCH($S24,$C$94:$N$94,0),FALSE)</f>
        <v>109</v>
      </c>
      <c r="R24" s="8" t="s">
        <v>1</v>
      </c>
      <c r="S24" s="2" t="s">
        <v>33</v>
      </c>
    </row>
    <row r="25" spans="1:43" x14ac:dyDescent="0.2">
      <c r="B25" s="18">
        <f t="shared" ref="B25:Q25" si="3">RANK(B24,$B24:$Q24,0)</f>
        <v>4</v>
      </c>
      <c r="C25" s="19">
        <f t="shared" si="3"/>
        <v>14</v>
      </c>
      <c r="D25" s="19">
        <f t="shared" si="3"/>
        <v>8</v>
      </c>
      <c r="E25" s="19">
        <f t="shared" si="3"/>
        <v>7</v>
      </c>
      <c r="F25" s="19">
        <f t="shared" si="3"/>
        <v>12</v>
      </c>
      <c r="G25" s="19">
        <f t="shared" si="3"/>
        <v>11</v>
      </c>
      <c r="H25" s="19">
        <f t="shared" si="3"/>
        <v>15</v>
      </c>
      <c r="I25" s="19">
        <f t="shared" si="3"/>
        <v>6</v>
      </c>
      <c r="J25" s="19">
        <f t="shared" si="3"/>
        <v>16</v>
      </c>
      <c r="K25" s="19">
        <f t="shared" si="3"/>
        <v>2</v>
      </c>
      <c r="L25" s="19">
        <f t="shared" si="3"/>
        <v>13</v>
      </c>
      <c r="M25" s="19">
        <f t="shared" si="3"/>
        <v>1</v>
      </c>
      <c r="N25" s="19">
        <f t="shared" si="3"/>
        <v>9</v>
      </c>
      <c r="O25" s="19">
        <f t="shared" si="3"/>
        <v>2</v>
      </c>
      <c r="P25" s="19">
        <f t="shared" si="3"/>
        <v>10</v>
      </c>
      <c r="Q25" s="20">
        <f t="shared" si="3"/>
        <v>5</v>
      </c>
    </row>
    <row r="26" spans="1:43" x14ac:dyDescent="0.2">
      <c r="B26" s="21">
        <f t="shared" ref="B26:Q26" si="4">IF(B25=1,100, IF(B25=2,96, IF(B25=3,92,IF(B25=4,88,IF(B25=5,84,IF(B25=6,80,IF(B25=7,76,IF(B25=8,72,0))))))))+IF(B25=9,68,IF(B25=10,64,IF(B25=11,60,IF(B25=12,58,IF(B25=13,56,IF(B25=14,54,IF(B25=15,52,IF(B25=16,50,0))))))))</f>
        <v>88</v>
      </c>
      <c r="C26" s="22">
        <f t="shared" si="4"/>
        <v>54</v>
      </c>
      <c r="D26" s="22">
        <f t="shared" si="4"/>
        <v>72</v>
      </c>
      <c r="E26" s="22">
        <f t="shared" si="4"/>
        <v>76</v>
      </c>
      <c r="F26" s="22">
        <f t="shared" si="4"/>
        <v>58</v>
      </c>
      <c r="G26" s="22">
        <f t="shared" si="4"/>
        <v>60</v>
      </c>
      <c r="H26" s="22">
        <f t="shared" si="4"/>
        <v>52</v>
      </c>
      <c r="I26" s="22">
        <f t="shared" si="4"/>
        <v>80</v>
      </c>
      <c r="J26" s="22">
        <f t="shared" si="4"/>
        <v>50</v>
      </c>
      <c r="K26" s="22">
        <f t="shared" si="4"/>
        <v>96</v>
      </c>
      <c r="L26" s="22">
        <f t="shared" si="4"/>
        <v>56</v>
      </c>
      <c r="M26" s="22">
        <f t="shared" si="4"/>
        <v>100</v>
      </c>
      <c r="N26" s="22">
        <f t="shared" si="4"/>
        <v>68</v>
      </c>
      <c r="O26" s="22">
        <f t="shared" si="4"/>
        <v>96</v>
      </c>
      <c r="P26" s="22">
        <f t="shared" si="4"/>
        <v>64</v>
      </c>
      <c r="Q26" s="23">
        <f t="shared" si="4"/>
        <v>84</v>
      </c>
      <c r="T26" s="17"/>
    </row>
    <row r="27" spans="1:43" x14ac:dyDescent="0.2">
      <c r="A27" s="2" t="s">
        <v>2</v>
      </c>
      <c r="B27" s="24">
        <f>VLOOKUP(Teams!A2,$C$95:$N$110,MATCH($S27,$C$94:$N$94,0),FALSE)</f>
        <v>186</v>
      </c>
      <c r="C27" s="25">
        <f>VLOOKUP(Teams!B2,$C$95:$N$110,MATCH($S27,$C$94:$N$94,0),FALSE)</f>
        <v>197</v>
      </c>
      <c r="D27" s="25">
        <f>VLOOKUP(Teams!C2,$C$95:$N$110,MATCH($S27,$C$94:$N$94,0),FALSE)</f>
        <v>207</v>
      </c>
      <c r="E27" s="25">
        <f>VLOOKUP(Teams!D2,$C$95:$N$110,MATCH($S27,$C$94:$N$94,0),FALSE)</f>
        <v>209</v>
      </c>
      <c r="F27" s="25">
        <f>VLOOKUP(Teams!E2,$C$95:$N$110,MATCH($S27,$C$94:$N$94,0),FALSE)</f>
        <v>221</v>
      </c>
      <c r="G27" s="25">
        <f>VLOOKUP(Teams!F2,$C$95:$N$110,MATCH($S27,$C$94:$N$94,0),FALSE)</f>
        <v>184</v>
      </c>
      <c r="H27" s="25">
        <f>VLOOKUP(Teams!G2,$C$95:$N$110,MATCH($S27,$C$94:$N$94,0),FALSE)</f>
        <v>191</v>
      </c>
      <c r="I27" s="25">
        <f>VLOOKUP(Teams!H2,$C$95:$N$110,MATCH($S27,$C$94:$N$94,0),FALSE)</f>
        <v>210</v>
      </c>
      <c r="J27" s="25">
        <f>VLOOKUP(Teams!I2,$C$95:$N$110,MATCH($S27,$C$94:$N$94,0),FALSE)</f>
        <v>168</v>
      </c>
      <c r="K27" s="25">
        <f>VLOOKUP(Teams!J2,$C$95:$N$110,MATCH($S27,$C$94:$N$94,0),FALSE)</f>
        <v>214</v>
      </c>
      <c r="L27" s="25">
        <f>VLOOKUP(Teams!K2,$C$95:$N$110,MATCH($S27,$C$94:$N$94,0),FALSE)</f>
        <v>179</v>
      </c>
      <c r="M27" s="25">
        <f>VLOOKUP(Teams!L2,$C$95:$N$110,MATCH($S27,$C$94:$N$94,0),FALSE)</f>
        <v>198</v>
      </c>
      <c r="N27" s="25">
        <f>VLOOKUP(Teams!M2,$C$95:$N$110,MATCH($S27,$C$94:$N$94,0),FALSE)</f>
        <v>191</v>
      </c>
      <c r="O27" s="25">
        <f>VLOOKUP(Teams!N2,$C$95:$N$110,MATCH($S27,$C$94:$N$94,0),FALSE)</f>
        <v>226</v>
      </c>
      <c r="P27" s="25">
        <f>VLOOKUP(Teams!O2,$C$95:$N$110,MATCH($S27,$C$94:$N$94,0),FALSE)</f>
        <v>208</v>
      </c>
      <c r="Q27" s="26">
        <f>VLOOKUP(Teams!P2,$C$95:$N$110,MATCH($S27,$C$94:$N$94,0),FALSE)</f>
        <v>213</v>
      </c>
      <c r="R27" s="8" t="s">
        <v>2</v>
      </c>
      <c r="S27" s="2" t="s">
        <v>34</v>
      </c>
    </row>
    <row r="28" spans="1:43" x14ac:dyDescent="0.2">
      <c r="B28" s="18">
        <f t="shared" ref="B28:Q28" si="5">RANK(B27,$B27:$Q27,0)</f>
        <v>13</v>
      </c>
      <c r="C28" s="19">
        <f t="shared" si="5"/>
        <v>10</v>
      </c>
      <c r="D28" s="19">
        <f t="shared" si="5"/>
        <v>8</v>
      </c>
      <c r="E28" s="19">
        <f t="shared" si="5"/>
        <v>6</v>
      </c>
      <c r="F28" s="19">
        <f t="shared" si="5"/>
        <v>2</v>
      </c>
      <c r="G28" s="19">
        <f t="shared" si="5"/>
        <v>14</v>
      </c>
      <c r="H28" s="19">
        <f t="shared" si="5"/>
        <v>11</v>
      </c>
      <c r="I28" s="19">
        <f t="shared" si="5"/>
        <v>5</v>
      </c>
      <c r="J28" s="19">
        <f t="shared" si="5"/>
        <v>16</v>
      </c>
      <c r="K28" s="19">
        <f t="shared" si="5"/>
        <v>3</v>
      </c>
      <c r="L28" s="19">
        <f t="shared" si="5"/>
        <v>15</v>
      </c>
      <c r="M28" s="19">
        <f t="shared" si="5"/>
        <v>9</v>
      </c>
      <c r="N28" s="19">
        <f t="shared" si="5"/>
        <v>11</v>
      </c>
      <c r="O28" s="19">
        <f t="shared" si="5"/>
        <v>1</v>
      </c>
      <c r="P28" s="19">
        <f t="shared" si="5"/>
        <v>7</v>
      </c>
      <c r="Q28" s="20">
        <f t="shared" si="5"/>
        <v>4</v>
      </c>
    </row>
    <row r="29" spans="1:43" x14ac:dyDescent="0.2">
      <c r="B29" s="21">
        <f t="shared" ref="B29:Q29" si="6">IF(B28=1,100, IF(B28=2,96, IF(B28=3,92,IF(B28=4,88,IF(B28=5,84,IF(B28=6,80,IF(B28=7,76,IF(B28=8,72,0))))))))+IF(B28=9,68,IF(B28=10,64,IF(B28=11,60,IF(B28=12,58,IF(B28=13,56,IF(B28=14,54,IF(B28=15,52,IF(B28=16,50,0))))))))</f>
        <v>56</v>
      </c>
      <c r="C29" s="22">
        <f t="shared" si="6"/>
        <v>64</v>
      </c>
      <c r="D29" s="22">
        <f t="shared" si="6"/>
        <v>72</v>
      </c>
      <c r="E29" s="22">
        <f t="shared" si="6"/>
        <v>80</v>
      </c>
      <c r="F29" s="22">
        <f t="shared" si="6"/>
        <v>96</v>
      </c>
      <c r="G29" s="22">
        <f t="shared" si="6"/>
        <v>54</v>
      </c>
      <c r="H29" s="22">
        <f t="shared" si="6"/>
        <v>60</v>
      </c>
      <c r="I29" s="22">
        <f t="shared" si="6"/>
        <v>84</v>
      </c>
      <c r="J29" s="22">
        <f t="shared" si="6"/>
        <v>50</v>
      </c>
      <c r="K29" s="22">
        <f t="shared" si="6"/>
        <v>92</v>
      </c>
      <c r="L29" s="22">
        <f t="shared" si="6"/>
        <v>52</v>
      </c>
      <c r="M29" s="22">
        <f t="shared" si="6"/>
        <v>68</v>
      </c>
      <c r="N29" s="22">
        <f t="shared" si="6"/>
        <v>60</v>
      </c>
      <c r="O29" s="22">
        <f t="shared" si="6"/>
        <v>100</v>
      </c>
      <c r="P29" s="22">
        <f t="shared" si="6"/>
        <v>76</v>
      </c>
      <c r="Q29" s="23">
        <f t="shared" si="6"/>
        <v>88</v>
      </c>
      <c r="T29" s="17"/>
    </row>
    <row r="30" spans="1:43" x14ac:dyDescent="0.2">
      <c r="A30" s="2" t="s">
        <v>5</v>
      </c>
      <c r="B30" s="24">
        <f>VLOOKUP(Teams!A2,$C$95:$N$110,MATCH($S30,$C$94:$N$94,0),FALSE)</f>
        <v>38</v>
      </c>
      <c r="C30" s="25">
        <f>VLOOKUP(Teams!B2,$C$95:$N$110,MATCH($S30,$C$94:$N$94,0),FALSE)</f>
        <v>34</v>
      </c>
      <c r="D30" s="25">
        <f>VLOOKUP(Teams!C2,$C$95:$N$110,MATCH($S30,$C$94:$N$94,0),FALSE)</f>
        <v>38</v>
      </c>
      <c r="E30" s="25">
        <f>VLOOKUP(Teams!D2,$C$95:$N$110,MATCH($S30,$C$94:$N$94,0),FALSE)</f>
        <v>47</v>
      </c>
      <c r="F30" s="25">
        <f>VLOOKUP(Teams!E2,$C$95:$N$110,MATCH($S30,$C$94:$N$94,0),FALSE)</f>
        <v>54</v>
      </c>
      <c r="G30" s="25">
        <f>VLOOKUP(Teams!F2,$C$95:$N$110,MATCH($S30,$C$94:$N$94,0),FALSE)</f>
        <v>34</v>
      </c>
      <c r="H30" s="25">
        <f>VLOOKUP(Teams!G2,$C$95:$N$110,MATCH($S30,$C$94:$N$94,0),FALSE)</f>
        <v>42</v>
      </c>
      <c r="I30" s="25">
        <f>VLOOKUP(Teams!H2,$C$95:$N$110,MATCH($S30,$C$94:$N$94,0),FALSE)</f>
        <v>39</v>
      </c>
      <c r="J30" s="25">
        <f>VLOOKUP(Teams!I2,$C$95:$N$110,MATCH($S30,$C$94:$N$94,0),FALSE)</f>
        <v>30</v>
      </c>
      <c r="K30" s="25">
        <f>VLOOKUP(Teams!J2,$C$95:$N$110,MATCH($S30,$C$94:$N$94,0),FALSE)</f>
        <v>46</v>
      </c>
      <c r="L30" s="25">
        <f>VLOOKUP(Teams!K2,$C$95:$N$110,MATCH($S30,$C$94:$N$94,0),FALSE)</f>
        <v>34</v>
      </c>
      <c r="M30" s="25">
        <f>VLOOKUP(Teams!L2,$C$95:$N$110,MATCH($S30,$C$94:$N$94,0),FALSE)</f>
        <v>42</v>
      </c>
      <c r="N30" s="25">
        <f>VLOOKUP(Teams!M2,$C$95:$N$110,MATCH($S30,$C$94:$N$94,0),FALSE)</f>
        <v>48</v>
      </c>
      <c r="O30" s="25">
        <f>VLOOKUP(Teams!N2,$C$95:$N$110,MATCH($S30,$C$94:$N$94,0),FALSE)</f>
        <v>49</v>
      </c>
      <c r="P30" s="25">
        <f>VLOOKUP(Teams!O2,$C$95:$N$110,MATCH($S30,$C$94:$N$94,0),FALSE)</f>
        <v>53</v>
      </c>
      <c r="Q30" s="26">
        <f>VLOOKUP(Teams!P2,$C$95:$N$110,MATCH($S30,$C$94:$N$94,0),FALSE)</f>
        <v>53</v>
      </c>
      <c r="R30" s="8" t="s">
        <v>5</v>
      </c>
      <c r="S30" s="2" t="s">
        <v>35</v>
      </c>
    </row>
    <row r="31" spans="1:43" x14ac:dyDescent="0.2">
      <c r="B31" s="18">
        <f t="shared" ref="B31:Q31" si="7">RANK(B30,$B30:$Q30,0)</f>
        <v>11</v>
      </c>
      <c r="C31" s="19">
        <f t="shared" si="7"/>
        <v>13</v>
      </c>
      <c r="D31" s="19">
        <f t="shared" si="7"/>
        <v>11</v>
      </c>
      <c r="E31" s="19">
        <f t="shared" si="7"/>
        <v>6</v>
      </c>
      <c r="F31" s="19">
        <f t="shared" si="7"/>
        <v>1</v>
      </c>
      <c r="G31" s="19">
        <f t="shared" si="7"/>
        <v>13</v>
      </c>
      <c r="H31" s="19">
        <f t="shared" si="7"/>
        <v>8</v>
      </c>
      <c r="I31" s="19">
        <f t="shared" si="7"/>
        <v>10</v>
      </c>
      <c r="J31" s="19">
        <f t="shared" si="7"/>
        <v>16</v>
      </c>
      <c r="K31" s="19">
        <f t="shared" si="7"/>
        <v>7</v>
      </c>
      <c r="L31" s="19">
        <f t="shared" si="7"/>
        <v>13</v>
      </c>
      <c r="M31" s="19">
        <f t="shared" si="7"/>
        <v>8</v>
      </c>
      <c r="N31" s="19">
        <f t="shared" si="7"/>
        <v>5</v>
      </c>
      <c r="O31" s="19">
        <f t="shared" si="7"/>
        <v>4</v>
      </c>
      <c r="P31" s="19">
        <f t="shared" si="7"/>
        <v>2</v>
      </c>
      <c r="Q31" s="20">
        <f t="shared" si="7"/>
        <v>2</v>
      </c>
    </row>
    <row r="32" spans="1:43" x14ac:dyDescent="0.2">
      <c r="B32" s="21">
        <f t="shared" ref="B32:Q32" si="8">IF(B31=1,100, IF(B31=2,96, IF(B31=3,92,IF(B31=4,88,IF(B31=5,84,IF(B31=6,80,IF(B31=7,76,IF(B31=8,72,0))))))))+IF(B31=9,68,IF(B31=10,64,IF(B31=11,60,IF(B31=12,58,IF(B31=13,56,IF(B31=14,54,IF(B31=15,52,IF(B31=16,50,0))))))))</f>
        <v>60</v>
      </c>
      <c r="C32" s="22">
        <f t="shared" si="8"/>
        <v>56</v>
      </c>
      <c r="D32" s="22">
        <f t="shared" si="8"/>
        <v>60</v>
      </c>
      <c r="E32" s="22">
        <f t="shared" si="8"/>
        <v>80</v>
      </c>
      <c r="F32" s="22">
        <f t="shared" si="8"/>
        <v>100</v>
      </c>
      <c r="G32" s="22">
        <f t="shared" si="8"/>
        <v>56</v>
      </c>
      <c r="H32" s="22">
        <f t="shared" si="8"/>
        <v>72</v>
      </c>
      <c r="I32" s="22">
        <f t="shared" si="8"/>
        <v>64</v>
      </c>
      <c r="J32" s="22">
        <f t="shared" si="8"/>
        <v>50</v>
      </c>
      <c r="K32" s="22">
        <f t="shared" si="8"/>
        <v>76</v>
      </c>
      <c r="L32" s="22">
        <f t="shared" si="8"/>
        <v>56</v>
      </c>
      <c r="M32" s="22">
        <f t="shared" si="8"/>
        <v>72</v>
      </c>
      <c r="N32" s="22">
        <f t="shared" si="8"/>
        <v>84</v>
      </c>
      <c r="O32" s="22">
        <f t="shared" si="8"/>
        <v>88</v>
      </c>
      <c r="P32" s="22">
        <f t="shared" si="8"/>
        <v>96</v>
      </c>
      <c r="Q32" s="23">
        <f t="shared" si="8"/>
        <v>96</v>
      </c>
      <c r="T32" s="17"/>
    </row>
    <row r="33" spans="1:20" x14ac:dyDescent="0.2">
      <c r="A33" s="2" t="s">
        <v>6</v>
      </c>
      <c r="B33" s="24">
        <f>VLOOKUP(Teams!A2,$C$95:$N$110,MATCH($S33,$C$94:$N$94,0),FALSE)</f>
        <v>3</v>
      </c>
      <c r="C33" s="25">
        <f>VLOOKUP(Teams!B2,$C$95:$N$110,MATCH($S33,$C$94:$N$94,0),FALSE)</f>
        <v>4</v>
      </c>
      <c r="D33" s="25">
        <f>VLOOKUP(Teams!C2,$C$95:$N$110,MATCH($S33,$C$94:$N$94,0),FALSE)</f>
        <v>4</v>
      </c>
      <c r="E33" s="25">
        <f>VLOOKUP(Teams!D2,$C$95:$N$110,MATCH($S33,$C$94:$N$94,0),FALSE)</f>
        <v>3</v>
      </c>
      <c r="F33" s="25">
        <f>VLOOKUP(Teams!E2,$C$95:$N$110,MATCH($S33,$C$94:$N$94,0),FALSE)</f>
        <v>5</v>
      </c>
      <c r="G33" s="25">
        <f>VLOOKUP(Teams!F2,$C$95:$N$110,MATCH($S33,$C$94:$N$94,0),FALSE)</f>
        <v>5</v>
      </c>
      <c r="H33" s="25">
        <f>VLOOKUP(Teams!G2,$C$95:$N$110,MATCH($S33,$C$94:$N$94,0),FALSE)</f>
        <v>4</v>
      </c>
      <c r="I33" s="25">
        <f>VLOOKUP(Teams!H2,$C$95:$N$110,MATCH($S33,$C$94:$N$94,0),FALSE)</f>
        <v>3</v>
      </c>
      <c r="J33" s="25">
        <f>VLOOKUP(Teams!I2,$C$95:$N$110,MATCH($S33,$C$94:$N$94,0),FALSE)</f>
        <v>3</v>
      </c>
      <c r="K33" s="25">
        <f>VLOOKUP(Teams!J2,$C$95:$N$110,MATCH($S33,$C$94:$N$94,0),FALSE)</f>
        <v>3</v>
      </c>
      <c r="L33" s="25">
        <f>VLOOKUP(Teams!K2,$C$95:$N$110,MATCH($S33,$C$94:$N$94,0),FALSE)</f>
        <v>1</v>
      </c>
      <c r="M33" s="25">
        <f>VLOOKUP(Teams!L2,$C$95:$N$110,MATCH($S33,$C$94:$N$94,0),FALSE)</f>
        <v>3</v>
      </c>
      <c r="N33" s="25">
        <f>VLOOKUP(Teams!M2,$C$95:$N$110,MATCH($S33,$C$94:$N$94,0),FALSE)</f>
        <v>5</v>
      </c>
      <c r="O33" s="25">
        <f>VLOOKUP(Teams!N2,$C$95:$N$110,MATCH($S33,$C$94:$N$94,0),FALSE)</f>
        <v>2</v>
      </c>
      <c r="P33" s="25">
        <f>VLOOKUP(Teams!O2,$C$95:$N$110,MATCH($S33,$C$94:$N$94,0),FALSE)</f>
        <v>3</v>
      </c>
      <c r="Q33" s="26">
        <f>VLOOKUP(Teams!P2,$C$95:$N$110,MATCH($S33,$C$94:$N$94,0),FALSE)</f>
        <v>4</v>
      </c>
      <c r="R33" s="8" t="s">
        <v>6</v>
      </c>
      <c r="S33" s="2" t="s">
        <v>36</v>
      </c>
    </row>
    <row r="34" spans="1:20" x14ac:dyDescent="0.2">
      <c r="B34" s="18">
        <f t="shared" ref="B34:Q34" si="9">RANK(B33,$B33:$Q33,0)</f>
        <v>8</v>
      </c>
      <c r="C34" s="19">
        <f t="shared" si="9"/>
        <v>4</v>
      </c>
      <c r="D34" s="19">
        <f t="shared" si="9"/>
        <v>4</v>
      </c>
      <c r="E34" s="19">
        <f t="shared" si="9"/>
        <v>8</v>
      </c>
      <c r="F34" s="19">
        <f t="shared" si="9"/>
        <v>1</v>
      </c>
      <c r="G34" s="19">
        <f t="shared" si="9"/>
        <v>1</v>
      </c>
      <c r="H34" s="19">
        <f t="shared" si="9"/>
        <v>4</v>
      </c>
      <c r="I34" s="19">
        <f t="shared" si="9"/>
        <v>8</v>
      </c>
      <c r="J34" s="19">
        <f t="shared" si="9"/>
        <v>8</v>
      </c>
      <c r="K34" s="19">
        <f t="shared" si="9"/>
        <v>8</v>
      </c>
      <c r="L34" s="19">
        <f t="shared" si="9"/>
        <v>16</v>
      </c>
      <c r="M34" s="19">
        <f t="shared" si="9"/>
        <v>8</v>
      </c>
      <c r="N34" s="19">
        <f t="shared" si="9"/>
        <v>1</v>
      </c>
      <c r="O34" s="19">
        <f t="shared" si="9"/>
        <v>15</v>
      </c>
      <c r="P34" s="19">
        <f t="shared" si="9"/>
        <v>8</v>
      </c>
      <c r="Q34" s="20">
        <f t="shared" si="9"/>
        <v>4</v>
      </c>
    </row>
    <row r="35" spans="1:20" x14ac:dyDescent="0.2">
      <c r="B35" s="21">
        <f t="shared" ref="B35:Q35" si="10">IF(B34=1,100, IF(B34=2,96, IF(B34=3,92,IF(B34=4,88,IF(B34=5,84,IF(B34=6,80,IF(B34=7,76,IF(B34=8,72,0))))))))+IF(B34=9,68,IF(B34=10,64,IF(B34=11,60,IF(B34=12,58,IF(B34=13,56,IF(B34=14,54,IF(B34=15,52,IF(B34=16,50,0))))))))</f>
        <v>72</v>
      </c>
      <c r="C35" s="22">
        <f t="shared" si="10"/>
        <v>88</v>
      </c>
      <c r="D35" s="22">
        <f t="shared" si="10"/>
        <v>88</v>
      </c>
      <c r="E35" s="22">
        <f t="shared" si="10"/>
        <v>72</v>
      </c>
      <c r="F35" s="22">
        <f t="shared" si="10"/>
        <v>100</v>
      </c>
      <c r="G35" s="22">
        <f t="shared" si="10"/>
        <v>100</v>
      </c>
      <c r="H35" s="22">
        <f t="shared" si="10"/>
        <v>88</v>
      </c>
      <c r="I35" s="22">
        <f t="shared" si="10"/>
        <v>72</v>
      </c>
      <c r="J35" s="22">
        <f t="shared" si="10"/>
        <v>72</v>
      </c>
      <c r="K35" s="22">
        <f t="shared" si="10"/>
        <v>72</v>
      </c>
      <c r="L35" s="22">
        <f t="shared" si="10"/>
        <v>50</v>
      </c>
      <c r="M35" s="22">
        <f t="shared" si="10"/>
        <v>72</v>
      </c>
      <c r="N35" s="22">
        <f t="shared" si="10"/>
        <v>100</v>
      </c>
      <c r="O35" s="22">
        <f t="shared" si="10"/>
        <v>52</v>
      </c>
      <c r="P35" s="22">
        <f t="shared" si="10"/>
        <v>72</v>
      </c>
      <c r="Q35" s="23">
        <f t="shared" si="10"/>
        <v>88</v>
      </c>
      <c r="T35" s="17"/>
    </row>
    <row r="36" spans="1:20" x14ac:dyDescent="0.2">
      <c r="A36" s="2" t="s">
        <v>7</v>
      </c>
      <c r="B36" s="24">
        <f>VLOOKUP(Teams!A2,$C$95:$N$110,MATCH($S36,$C$94:$N$94,0),FALSE)</f>
        <v>38</v>
      </c>
      <c r="C36" s="25">
        <f>VLOOKUP(Teams!B2,$C$95:$N$110,MATCH($S36,$C$94:$N$94,0),FALSE)</f>
        <v>22</v>
      </c>
      <c r="D36" s="25">
        <f>VLOOKUP(Teams!C2,$C$95:$N$110,MATCH($S36,$C$94:$N$94,0),FALSE)</f>
        <v>32</v>
      </c>
      <c r="E36" s="25">
        <f>VLOOKUP(Teams!D2,$C$95:$N$110,MATCH($S36,$C$94:$N$94,0),FALSE)</f>
        <v>18</v>
      </c>
      <c r="F36" s="25">
        <f>VLOOKUP(Teams!E2,$C$95:$N$110,MATCH($S36,$C$94:$N$94,0),FALSE)</f>
        <v>18</v>
      </c>
      <c r="G36" s="25">
        <f>VLOOKUP(Teams!F2,$C$95:$N$110,MATCH($S36,$C$94:$N$94,0),FALSE)</f>
        <v>19</v>
      </c>
      <c r="H36" s="25">
        <f>VLOOKUP(Teams!G2,$C$95:$N$110,MATCH($S36,$C$94:$N$94,0),FALSE)</f>
        <v>18</v>
      </c>
      <c r="I36" s="25">
        <f>VLOOKUP(Teams!H2,$C$95:$N$110,MATCH($S36,$C$94:$N$94,0),FALSE)</f>
        <v>31</v>
      </c>
      <c r="J36" s="25">
        <f>VLOOKUP(Teams!I2,$C$95:$N$110,MATCH($S36,$C$94:$N$94,0),FALSE)</f>
        <v>32</v>
      </c>
      <c r="K36" s="25">
        <f>VLOOKUP(Teams!J2,$C$95:$N$110,MATCH($S36,$C$94:$N$94,0),FALSE)</f>
        <v>23</v>
      </c>
      <c r="L36" s="25">
        <f>VLOOKUP(Teams!K2,$C$95:$N$110,MATCH($S36,$C$94:$N$94,0),FALSE)</f>
        <v>24</v>
      </c>
      <c r="M36" s="25">
        <f>VLOOKUP(Teams!L2,$C$95:$N$110,MATCH($S36,$C$94:$N$94,0),FALSE)</f>
        <v>45</v>
      </c>
      <c r="N36" s="25">
        <f>VLOOKUP(Teams!M2,$C$95:$N$110,MATCH($S36,$C$94:$N$94,0),FALSE)</f>
        <v>29</v>
      </c>
      <c r="O36" s="25">
        <f>VLOOKUP(Teams!N2,$C$95:$N$110,MATCH($S36,$C$94:$N$94,0),FALSE)</f>
        <v>27</v>
      </c>
      <c r="P36" s="25">
        <f>VLOOKUP(Teams!O2,$C$95:$N$110,MATCH($S36,$C$94:$N$94,0),FALSE)</f>
        <v>22</v>
      </c>
      <c r="Q36" s="26">
        <f>VLOOKUP(Teams!P2,$C$95:$N$110,MATCH($S36,$C$94:$N$94,0),FALSE)</f>
        <v>31</v>
      </c>
      <c r="R36" s="8" t="s">
        <v>7</v>
      </c>
      <c r="S36" s="2" t="s">
        <v>37</v>
      </c>
    </row>
    <row r="37" spans="1:20" x14ac:dyDescent="0.2">
      <c r="B37" s="18">
        <f t="shared" ref="B37:Q37" si="11">RANK(B36,$B36:$Q36,0)</f>
        <v>2</v>
      </c>
      <c r="C37" s="19">
        <f t="shared" si="11"/>
        <v>11</v>
      </c>
      <c r="D37" s="19">
        <f t="shared" si="11"/>
        <v>3</v>
      </c>
      <c r="E37" s="19">
        <f t="shared" si="11"/>
        <v>14</v>
      </c>
      <c r="F37" s="19">
        <f t="shared" si="11"/>
        <v>14</v>
      </c>
      <c r="G37" s="19">
        <f t="shared" si="11"/>
        <v>13</v>
      </c>
      <c r="H37" s="19">
        <f t="shared" si="11"/>
        <v>14</v>
      </c>
      <c r="I37" s="19">
        <f t="shared" si="11"/>
        <v>5</v>
      </c>
      <c r="J37" s="19">
        <f t="shared" si="11"/>
        <v>3</v>
      </c>
      <c r="K37" s="19">
        <f t="shared" si="11"/>
        <v>10</v>
      </c>
      <c r="L37" s="19">
        <f t="shared" si="11"/>
        <v>9</v>
      </c>
      <c r="M37" s="19">
        <f t="shared" si="11"/>
        <v>1</v>
      </c>
      <c r="N37" s="19">
        <f t="shared" si="11"/>
        <v>7</v>
      </c>
      <c r="O37" s="19">
        <f t="shared" si="11"/>
        <v>8</v>
      </c>
      <c r="P37" s="19">
        <f t="shared" si="11"/>
        <v>11</v>
      </c>
      <c r="Q37" s="20">
        <f t="shared" si="11"/>
        <v>5</v>
      </c>
    </row>
    <row r="38" spans="1:20" x14ac:dyDescent="0.2">
      <c r="B38" s="21">
        <f t="shared" ref="B38:Q38" si="12">IF(B37=1,100, IF(B37=2,96, IF(B37=3,92,IF(B37=4,88,IF(B37=5,84,IF(B37=6,80,IF(B37=7,76,IF(B37=8,72,0))))))))+IF(B37=9,68,IF(B37=10,64,IF(B37=11,60,IF(B37=12,58,IF(B37=13,56,IF(B37=14,54,IF(B37=15,52,IF(B37=16,50,0))))))))</f>
        <v>96</v>
      </c>
      <c r="C38" s="22">
        <f t="shared" si="12"/>
        <v>60</v>
      </c>
      <c r="D38" s="22">
        <f t="shared" si="12"/>
        <v>92</v>
      </c>
      <c r="E38" s="22">
        <f t="shared" si="12"/>
        <v>54</v>
      </c>
      <c r="F38" s="22">
        <f t="shared" si="12"/>
        <v>54</v>
      </c>
      <c r="G38" s="22">
        <f t="shared" si="12"/>
        <v>56</v>
      </c>
      <c r="H38" s="22">
        <f t="shared" si="12"/>
        <v>54</v>
      </c>
      <c r="I38" s="22">
        <f t="shared" si="12"/>
        <v>84</v>
      </c>
      <c r="J38" s="22">
        <f t="shared" si="12"/>
        <v>92</v>
      </c>
      <c r="K38" s="22">
        <f t="shared" si="12"/>
        <v>64</v>
      </c>
      <c r="L38" s="22">
        <f t="shared" si="12"/>
        <v>68</v>
      </c>
      <c r="M38" s="22">
        <f t="shared" si="12"/>
        <v>100</v>
      </c>
      <c r="N38" s="22">
        <f t="shared" si="12"/>
        <v>76</v>
      </c>
      <c r="O38" s="22">
        <f t="shared" si="12"/>
        <v>72</v>
      </c>
      <c r="P38" s="22">
        <f t="shared" si="12"/>
        <v>60</v>
      </c>
      <c r="Q38" s="23">
        <f t="shared" si="12"/>
        <v>84</v>
      </c>
      <c r="T38" s="17"/>
    </row>
    <row r="39" spans="1:20" x14ac:dyDescent="0.2">
      <c r="A39" s="2" t="s">
        <v>8</v>
      </c>
      <c r="B39" s="24">
        <f>VLOOKUP(Teams!A2,$C$95:$N$110,MATCH($S39,$C$94:$N$94,0),FALSE)</f>
        <v>110</v>
      </c>
      <c r="C39" s="25">
        <f>VLOOKUP(Teams!B2,$C$95:$N$110,MATCH($S39,$C$94:$N$94,0),FALSE)</f>
        <v>82</v>
      </c>
      <c r="D39" s="25">
        <f>VLOOKUP(Teams!C2,$C$95:$N$110,MATCH($S39,$C$94:$N$94,0),FALSE)</f>
        <v>102</v>
      </c>
      <c r="E39" s="25">
        <f>VLOOKUP(Teams!D2,$C$95:$N$110,MATCH($S39,$C$94:$N$94,0),FALSE)</f>
        <v>105</v>
      </c>
      <c r="F39" s="25">
        <f>VLOOKUP(Teams!E2,$C$95:$N$110,MATCH($S39,$C$94:$N$94,0),FALSE)</f>
        <v>87</v>
      </c>
      <c r="G39" s="25">
        <f>VLOOKUP(Teams!F2,$C$95:$N$110,MATCH($S39,$C$94:$N$94,0),FALSE)</f>
        <v>92</v>
      </c>
      <c r="H39" s="25">
        <f>VLOOKUP(Teams!G2,$C$95:$N$110,MATCH($S39,$C$94:$N$94,0),FALSE)</f>
        <v>70</v>
      </c>
      <c r="I39" s="25">
        <f>VLOOKUP(Teams!H2,$C$95:$N$110,MATCH($S39,$C$94:$N$94,0),FALSE)</f>
        <v>106</v>
      </c>
      <c r="J39" s="25">
        <f>VLOOKUP(Teams!I2,$C$95:$N$110,MATCH($S39,$C$94:$N$94,0),FALSE)</f>
        <v>76</v>
      </c>
      <c r="K39" s="25">
        <f>VLOOKUP(Teams!J2,$C$95:$N$110,MATCH($S39,$C$94:$N$94,0),FALSE)</f>
        <v>105</v>
      </c>
      <c r="L39" s="25">
        <f>VLOOKUP(Teams!K2,$C$95:$N$110,MATCH($S39,$C$94:$N$94,0),FALSE)</f>
        <v>87</v>
      </c>
      <c r="M39" s="25">
        <f>VLOOKUP(Teams!L2,$C$95:$N$110,MATCH($S39,$C$94:$N$94,0),FALSE)</f>
        <v>114</v>
      </c>
      <c r="N39" s="25">
        <f>VLOOKUP(Teams!M2,$C$95:$N$110,MATCH($S39,$C$94:$N$94,0),FALSE)</f>
        <v>96</v>
      </c>
      <c r="O39" s="25">
        <f>VLOOKUP(Teams!N2,$C$95:$N$110,MATCH($S39,$C$94:$N$94,0),FALSE)</f>
        <v>109</v>
      </c>
      <c r="P39" s="25">
        <f>VLOOKUP(Teams!O2,$C$95:$N$110,MATCH($S39,$C$94:$N$94,0),FALSE)</f>
        <v>97</v>
      </c>
      <c r="Q39" s="26">
        <f>VLOOKUP(Teams!P2,$C$95:$N$110,MATCH($S39,$C$94:$N$94,0),FALSE)</f>
        <v>107</v>
      </c>
      <c r="R39" s="8" t="s">
        <v>8</v>
      </c>
      <c r="S39" s="2" t="s">
        <v>38</v>
      </c>
    </row>
    <row r="40" spans="1:20" x14ac:dyDescent="0.2">
      <c r="B40" s="18">
        <f t="shared" ref="B40:Q40" si="13">RANK(B39,$B39:$Q39,0)</f>
        <v>2</v>
      </c>
      <c r="C40" s="19">
        <f t="shared" si="13"/>
        <v>14</v>
      </c>
      <c r="D40" s="19">
        <f t="shared" si="13"/>
        <v>8</v>
      </c>
      <c r="E40" s="19">
        <f t="shared" si="13"/>
        <v>6</v>
      </c>
      <c r="F40" s="19">
        <f t="shared" si="13"/>
        <v>12</v>
      </c>
      <c r="G40" s="19">
        <f t="shared" si="13"/>
        <v>11</v>
      </c>
      <c r="H40" s="19">
        <f t="shared" si="13"/>
        <v>16</v>
      </c>
      <c r="I40" s="19">
        <f t="shared" si="13"/>
        <v>5</v>
      </c>
      <c r="J40" s="19">
        <f t="shared" si="13"/>
        <v>15</v>
      </c>
      <c r="K40" s="19">
        <f t="shared" si="13"/>
        <v>6</v>
      </c>
      <c r="L40" s="19">
        <f t="shared" si="13"/>
        <v>12</v>
      </c>
      <c r="M40" s="19">
        <f t="shared" si="13"/>
        <v>1</v>
      </c>
      <c r="N40" s="19">
        <f t="shared" si="13"/>
        <v>10</v>
      </c>
      <c r="O40" s="19">
        <f t="shared" si="13"/>
        <v>3</v>
      </c>
      <c r="P40" s="19">
        <f t="shared" si="13"/>
        <v>9</v>
      </c>
      <c r="Q40" s="20">
        <f t="shared" si="13"/>
        <v>4</v>
      </c>
    </row>
    <row r="41" spans="1:20" x14ac:dyDescent="0.2">
      <c r="B41" s="21">
        <f t="shared" ref="B41:Q41" si="14">IF(B40=1,100, IF(B40=2,96, IF(B40=3,92,IF(B40=4,88,IF(B40=5,84,IF(B40=6,80,IF(B40=7,76,IF(B40=8,72,0))))))))+IF(B40=9,68,IF(B40=10,64,IF(B40=11,60,IF(B40=12,58,IF(B40=13,56,IF(B40=14,54,IF(B40=15,52,IF(B40=16,50,0))))))))</f>
        <v>96</v>
      </c>
      <c r="C41" s="22">
        <f t="shared" si="14"/>
        <v>54</v>
      </c>
      <c r="D41" s="22">
        <f t="shared" si="14"/>
        <v>72</v>
      </c>
      <c r="E41" s="22">
        <f t="shared" si="14"/>
        <v>80</v>
      </c>
      <c r="F41" s="22">
        <f t="shared" si="14"/>
        <v>58</v>
      </c>
      <c r="G41" s="22">
        <f t="shared" si="14"/>
        <v>60</v>
      </c>
      <c r="H41" s="22">
        <f t="shared" si="14"/>
        <v>50</v>
      </c>
      <c r="I41" s="22">
        <f t="shared" si="14"/>
        <v>84</v>
      </c>
      <c r="J41" s="22">
        <f t="shared" si="14"/>
        <v>52</v>
      </c>
      <c r="K41" s="22">
        <f t="shared" si="14"/>
        <v>80</v>
      </c>
      <c r="L41" s="22">
        <f t="shared" si="14"/>
        <v>58</v>
      </c>
      <c r="M41" s="22">
        <f t="shared" si="14"/>
        <v>100</v>
      </c>
      <c r="N41" s="22">
        <f t="shared" si="14"/>
        <v>64</v>
      </c>
      <c r="O41" s="22">
        <f t="shared" si="14"/>
        <v>92</v>
      </c>
      <c r="P41" s="22">
        <f t="shared" si="14"/>
        <v>68</v>
      </c>
      <c r="Q41" s="23">
        <f t="shared" si="14"/>
        <v>88</v>
      </c>
      <c r="T41" s="17"/>
    </row>
    <row r="42" spans="1:20" x14ac:dyDescent="0.2">
      <c r="A42" s="2" t="s">
        <v>9</v>
      </c>
      <c r="B42" s="24">
        <f>VLOOKUP(Teams!A2,$C$95:$N$110,MATCH($S42,$C$94:$N$94,0),FALSE)</f>
        <v>7</v>
      </c>
      <c r="C42" s="25">
        <f>VLOOKUP(Teams!B2,$C$95:$N$110,MATCH($S42,$C$94:$N$94,0),FALSE)</f>
        <v>9</v>
      </c>
      <c r="D42" s="25">
        <f>VLOOKUP(Teams!C2,$C$95:$N$110,MATCH($S42,$C$94:$N$94,0),FALSE)</f>
        <v>4</v>
      </c>
      <c r="E42" s="25">
        <f>VLOOKUP(Teams!D2,$C$95:$N$110,MATCH($S42,$C$94:$N$94,0),FALSE)</f>
        <v>6</v>
      </c>
      <c r="F42" s="25">
        <f>VLOOKUP(Teams!E2,$C$95:$N$110,MATCH($S42,$C$94:$N$94,0),FALSE)</f>
        <v>2</v>
      </c>
      <c r="G42" s="25">
        <f>VLOOKUP(Teams!F2,$C$95:$N$110,MATCH($S42,$C$94:$N$94,0),FALSE)</f>
        <v>7</v>
      </c>
      <c r="H42" s="25">
        <f>VLOOKUP(Teams!G2,$C$95:$N$110,MATCH($S42,$C$94:$N$94,0),FALSE)</f>
        <v>7</v>
      </c>
      <c r="I42" s="25">
        <f>VLOOKUP(Teams!H2,$C$95:$N$110,MATCH($S42,$C$94:$N$94,0),FALSE)</f>
        <v>8</v>
      </c>
      <c r="J42" s="25">
        <f>VLOOKUP(Teams!I2,$C$95:$N$110,MATCH($S42,$C$94:$N$94,0),FALSE)</f>
        <v>5</v>
      </c>
      <c r="K42" s="25">
        <f>VLOOKUP(Teams!J2,$C$95:$N$110,MATCH($S42,$C$94:$N$94,0),FALSE)</f>
        <v>19</v>
      </c>
      <c r="L42" s="25">
        <f>VLOOKUP(Teams!K2,$C$95:$N$110,MATCH($S42,$C$94:$N$94,0),FALSE)</f>
        <v>21</v>
      </c>
      <c r="M42" s="25">
        <f>VLOOKUP(Teams!L2,$C$95:$N$110,MATCH($S42,$C$94:$N$94,0),FALSE)</f>
        <v>5</v>
      </c>
      <c r="N42" s="25">
        <f>VLOOKUP(Teams!M2,$C$95:$N$110,MATCH($S42,$C$94:$N$94,0),FALSE)</f>
        <v>9</v>
      </c>
      <c r="O42" s="25">
        <f>VLOOKUP(Teams!N2,$C$95:$N$110,MATCH($S42,$C$94:$N$94,0),FALSE)</f>
        <v>9</v>
      </c>
      <c r="P42" s="25">
        <f>VLOOKUP(Teams!O2,$C$95:$N$110,MATCH($S42,$C$94:$N$94,0),FALSE)</f>
        <v>7</v>
      </c>
      <c r="Q42" s="26">
        <f>VLOOKUP(Teams!P2,$C$95:$N$110,MATCH($S42,$C$94:$N$94,0),FALSE)</f>
        <v>16</v>
      </c>
      <c r="R42" s="8" t="s">
        <v>9</v>
      </c>
      <c r="S42" s="2" t="s">
        <v>39</v>
      </c>
    </row>
    <row r="43" spans="1:20" x14ac:dyDescent="0.2">
      <c r="B43" s="18">
        <f t="shared" ref="B43:Q43" si="15">RANK(B42,$B42:$Q42,0)</f>
        <v>8</v>
      </c>
      <c r="C43" s="19">
        <f t="shared" si="15"/>
        <v>4</v>
      </c>
      <c r="D43" s="19">
        <f t="shared" si="15"/>
        <v>15</v>
      </c>
      <c r="E43" s="19">
        <f t="shared" si="15"/>
        <v>12</v>
      </c>
      <c r="F43" s="19">
        <f t="shared" si="15"/>
        <v>16</v>
      </c>
      <c r="G43" s="19">
        <f t="shared" si="15"/>
        <v>8</v>
      </c>
      <c r="H43" s="19">
        <f t="shared" si="15"/>
        <v>8</v>
      </c>
      <c r="I43" s="19">
        <f t="shared" si="15"/>
        <v>7</v>
      </c>
      <c r="J43" s="19">
        <f t="shared" si="15"/>
        <v>13</v>
      </c>
      <c r="K43" s="19">
        <f t="shared" si="15"/>
        <v>2</v>
      </c>
      <c r="L43" s="19">
        <f t="shared" si="15"/>
        <v>1</v>
      </c>
      <c r="M43" s="19">
        <f t="shared" si="15"/>
        <v>13</v>
      </c>
      <c r="N43" s="19">
        <f t="shared" si="15"/>
        <v>4</v>
      </c>
      <c r="O43" s="19">
        <f t="shared" si="15"/>
        <v>4</v>
      </c>
      <c r="P43" s="19">
        <f t="shared" si="15"/>
        <v>8</v>
      </c>
      <c r="Q43" s="20">
        <f t="shared" si="15"/>
        <v>3</v>
      </c>
    </row>
    <row r="44" spans="1:20" x14ac:dyDescent="0.2">
      <c r="B44" s="21">
        <f t="shared" ref="B44:Q44" si="16">IF(B43=1,100, IF(B43=2,96, IF(B43=3,92,IF(B43=4,88,IF(B43=5,84,IF(B43=6,80,IF(B43=7,76,IF(B43=8,72,0))))))))+IF(B43=9,68,IF(B43=10,64,IF(B43=11,60,IF(B43=12,58,IF(B43=13,56,IF(B43=14,54,IF(B43=15,52,IF(B43=16,50,0))))))))</f>
        <v>72</v>
      </c>
      <c r="C44" s="22">
        <f t="shared" si="16"/>
        <v>88</v>
      </c>
      <c r="D44" s="22">
        <f t="shared" si="16"/>
        <v>52</v>
      </c>
      <c r="E44" s="22">
        <f t="shared" si="16"/>
        <v>58</v>
      </c>
      <c r="F44" s="22">
        <f t="shared" si="16"/>
        <v>50</v>
      </c>
      <c r="G44" s="22">
        <f t="shared" si="16"/>
        <v>72</v>
      </c>
      <c r="H44" s="22">
        <f t="shared" si="16"/>
        <v>72</v>
      </c>
      <c r="I44" s="22">
        <f t="shared" si="16"/>
        <v>76</v>
      </c>
      <c r="J44" s="22">
        <f t="shared" si="16"/>
        <v>56</v>
      </c>
      <c r="K44" s="22">
        <f t="shared" si="16"/>
        <v>96</v>
      </c>
      <c r="L44" s="22">
        <f t="shared" si="16"/>
        <v>100</v>
      </c>
      <c r="M44" s="22">
        <f t="shared" si="16"/>
        <v>56</v>
      </c>
      <c r="N44" s="22">
        <f t="shared" si="16"/>
        <v>88</v>
      </c>
      <c r="O44" s="22">
        <f t="shared" si="16"/>
        <v>88</v>
      </c>
      <c r="P44" s="22">
        <f t="shared" si="16"/>
        <v>72</v>
      </c>
      <c r="Q44" s="23">
        <f t="shared" si="16"/>
        <v>92</v>
      </c>
      <c r="T44" s="17"/>
    </row>
    <row r="45" spans="1:20" x14ac:dyDescent="0.2">
      <c r="A45" s="2" t="s">
        <v>15</v>
      </c>
      <c r="B45" s="24">
        <f>VLOOKUP(Teams!A2,$C$95:$N$110,MATCH($S45,$C$94:$N$94,0),FALSE)</f>
        <v>7</v>
      </c>
      <c r="C45" s="25">
        <f>VLOOKUP(Teams!B2,$C$95:$N$110,MATCH($S45,$C$94:$N$94,0),FALSE)</f>
        <v>15</v>
      </c>
      <c r="D45" s="25">
        <f>VLOOKUP(Teams!C2,$C$95:$N$110,MATCH($S45,$C$94:$N$94,0),FALSE)</f>
        <v>21</v>
      </c>
      <c r="E45" s="25">
        <f>VLOOKUP(Teams!D2,$C$95:$N$110,MATCH($S45,$C$94:$N$94,0),FALSE)</f>
        <v>9</v>
      </c>
      <c r="F45" s="25">
        <f>VLOOKUP(Teams!E2,$C$95:$N$110,MATCH($S45,$C$94:$N$94,0),FALSE)</f>
        <v>5</v>
      </c>
      <c r="G45" s="25">
        <f>VLOOKUP(Teams!F2,$C$95:$N$110,MATCH($S45,$C$94:$N$94,0),FALSE)</f>
        <v>8</v>
      </c>
      <c r="H45" s="25">
        <f>VLOOKUP(Teams!G2,$C$95:$N$110,MATCH($S45,$C$94:$N$94,0),FALSE)</f>
        <v>6</v>
      </c>
      <c r="I45" s="25">
        <f>VLOOKUP(Teams!H2,$C$95:$N$110,MATCH($S45,$C$94:$N$94,0),FALSE)</f>
        <v>9</v>
      </c>
      <c r="J45" s="25">
        <f>VLOOKUP(Teams!I2,$C$95:$N$110,MATCH($S45,$C$94:$N$94,0),FALSE)</f>
        <v>9</v>
      </c>
      <c r="K45" s="25">
        <f>VLOOKUP(Teams!J2,$C$95:$N$110,MATCH($S45,$C$94:$N$94,0),FALSE)</f>
        <v>15</v>
      </c>
      <c r="L45" s="25">
        <f>VLOOKUP(Teams!K2,$C$95:$N$110,MATCH($S45,$C$94:$N$94,0),FALSE)</f>
        <v>9</v>
      </c>
      <c r="M45" s="25">
        <f>VLOOKUP(Teams!L2,$C$95:$N$110,MATCH($S45,$C$94:$N$94,0),FALSE)</f>
        <v>7</v>
      </c>
      <c r="N45" s="25">
        <f>VLOOKUP(Teams!M2,$C$95:$N$110,MATCH($S45,$C$94:$N$94,0),FALSE)</f>
        <v>10</v>
      </c>
      <c r="O45" s="25">
        <f>VLOOKUP(Teams!N2,$C$95:$N$110,MATCH($S45,$C$94:$N$94,0),FALSE)</f>
        <v>13</v>
      </c>
      <c r="P45" s="25">
        <f>VLOOKUP(Teams!O2,$C$95:$N$110,MATCH($S45,$C$94:$N$94,0),FALSE)</f>
        <v>14</v>
      </c>
      <c r="Q45" s="26">
        <f>VLOOKUP(Teams!P2,$C$95:$N$110,MATCH($S45,$C$94:$N$94,0),FALSE)</f>
        <v>19</v>
      </c>
      <c r="R45" s="8" t="s">
        <v>15</v>
      </c>
      <c r="S45" s="2" t="s">
        <v>41</v>
      </c>
    </row>
    <row r="46" spans="1:20" x14ac:dyDescent="0.2">
      <c r="B46" s="18">
        <f t="shared" ref="B46:Q46" si="17">RANK(B45,$B45:$Q45,1)</f>
        <v>3</v>
      </c>
      <c r="C46" s="19">
        <f t="shared" si="17"/>
        <v>13</v>
      </c>
      <c r="D46" s="19">
        <f t="shared" si="17"/>
        <v>16</v>
      </c>
      <c r="E46" s="19">
        <f t="shared" si="17"/>
        <v>6</v>
      </c>
      <c r="F46" s="19">
        <f t="shared" si="17"/>
        <v>1</v>
      </c>
      <c r="G46" s="19">
        <f t="shared" si="17"/>
        <v>5</v>
      </c>
      <c r="H46" s="19">
        <f t="shared" si="17"/>
        <v>2</v>
      </c>
      <c r="I46" s="19">
        <f t="shared" si="17"/>
        <v>6</v>
      </c>
      <c r="J46" s="19">
        <f t="shared" si="17"/>
        <v>6</v>
      </c>
      <c r="K46" s="19">
        <f t="shared" si="17"/>
        <v>13</v>
      </c>
      <c r="L46" s="19">
        <f t="shared" si="17"/>
        <v>6</v>
      </c>
      <c r="M46" s="19">
        <f t="shared" si="17"/>
        <v>3</v>
      </c>
      <c r="N46" s="19">
        <f t="shared" si="17"/>
        <v>10</v>
      </c>
      <c r="O46" s="19">
        <f t="shared" si="17"/>
        <v>11</v>
      </c>
      <c r="P46" s="19">
        <f t="shared" si="17"/>
        <v>12</v>
      </c>
      <c r="Q46" s="20">
        <f t="shared" si="17"/>
        <v>15</v>
      </c>
    </row>
    <row r="47" spans="1:20" x14ac:dyDescent="0.2">
      <c r="B47" s="21">
        <f t="shared" ref="B47:Q47" si="18">IF(B46=1,100, IF(B46=2,96, IF(B46=3,92,IF(B46=4,88,IF(B46=5,84,IF(B46=6,80,IF(B46=7,76,IF(B46=8,72,0))))))))+IF(B46=9,68,IF(B46=10,64,IF(B46=11,60,IF(B46=12,58,IF(B46=13,56,IF(B46=14,54,IF(B46=15,52,IF(B46=16,50,0))))))))</f>
        <v>92</v>
      </c>
      <c r="C47" s="22">
        <f t="shared" si="18"/>
        <v>56</v>
      </c>
      <c r="D47" s="22">
        <f t="shared" si="18"/>
        <v>50</v>
      </c>
      <c r="E47" s="22">
        <f t="shared" si="18"/>
        <v>80</v>
      </c>
      <c r="F47" s="22">
        <f t="shared" si="18"/>
        <v>100</v>
      </c>
      <c r="G47" s="22">
        <f t="shared" si="18"/>
        <v>84</v>
      </c>
      <c r="H47" s="22">
        <f t="shared" si="18"/>
        <v>96</v>
      </c>
      <c r="I47" s="22">
        <f t="shared" si="18"/>
        <v>80</v>
      </c>
      <c r="J47" s="22">
        <f t="shared" si="18"/>
        <v>80</v>
      </c>
      <c r="K47" s="22">
        <f t="shared" si="18"/>
        <v>56</v>
      </c>
      <c r="L47" s="22">
        <f t="shared" si="18"/>
        <v>80</v>
      </c>
      <c r="M47" s="22">
        <f t="shared" si="18"/>
        <v>92</v>
      </c>
      <c r="N47" s="22">
        <f t="shared" si="18"/>
        <v>64</v>
      </c>
      <c r="O47" s="22">
        <f t="shared" si="18"/>
        <v>60</v>
      </c>
      <c r="P47" s="22">
        <f t="shared" si="18"/>
        <v>58</v>
      </c>
      <c r="Q47" s="23">
        <f t="shared" si="18"/>
        <v>52</v>
      </c>
      <c r="T47" s="17"/>
    </row>
    <row r="48" spans="1:20" x14ac:dyDescent="0.2">
      <c r="A48" s="2" t="s">
        <v>16</v>
      </c>
      <c r="B48" s="24">
        <f t="shared" ref="B48:Q48" si="19">VLOOKUP(B53,$C$136:$Q$152,MATCH($S48,$C$136:$Q$136,0),FALSE)</f>
        <v>90</v>
      </c>
      <c r="C48" s="25">
        <f t="shared" si="19"/>
        <v>46</v>
      </c>
      <c r="D48" s="25">
        <f t="shared" si="19"/>
        <v>71</v>
      </c>
      <c r="E48" s="25">
        <f t="shared" si="19"/>
        <v>70</v>
      </c>
      <c r="F48" s="25">
        <f t="shared" si="19"/>
        <v>67</v>
      </c>
      <c r="G48" s="25">
        <f t="shared" si="19"/>
        <v>85</v>
      </c>
      <c r="H48" s="25">
        <f t="shared" si="19"/>
        <v>83</v>
      </c>
      <c r="I48" s="25">
        <f t="shared" si="19"/>
        <v>77</v>
      </c>
      <c r="J48" s="25">
        <f t="shared" si="19"/>
        <v>65</v>
      </c>
      <c r="K48" s="25">
        <f t="shared" si="19"/>
        <v>87</v>
      </c>
      <c r="L48" s="25">
        <f t="shared" si="19"/>
        <v>63</v>
      </c>
      <c r="M48" s="25">
        <f t="shared" si="19"/>
        <v>60</v>
      </c>
      <c r="N48" s="25">
        <f t="shared" si="19"/>
        <v>68</v>
      </c>
      <c r="O48" s="25">
        <f t="shared" si="19"/>
        <v>98</v>
      </c>
      <c r="P48" s="25">
        <f t="shared" si="19"/>
        <v>72</v>
      </c>
      <c r="Q48" s="26">
        <f t="shared" si="19"/>
        <v>65</v>
      </c>
      <c r="R48" s="8" t="s">
        <v>16</v>
      </c>
      <c r="S48" s="2" t="s">
        <v>48</v>
      </c>
    </row>
    <row r="49" spans="1:20" x14ac:dyDescent="0.2">
      <c r="B49" s="18">
        <f t="shared" ref="B49:Q49" si="20">RANK(B48,$B48:$Q48,0)</f>
        <v>2</v>
      </c>
      <c r="C49" s="19">
        <f t="shared" si="20"/>
        <v>16</v>
      </c>
      <c r="D49" s="19">
        <f t="shared" si="20"/>
        <v>8</v>
      </c>
      <c r="E49" s="19">
        <f t="shared" si="20"/>
        <v>9</v>
      </c>
      <c r="F49" s="19">
        <f t="shared" si="20"/>
        <v>11</v>
      </c>
      <c r="G49" s="19">
        <f t="shared" si="20"/>
        <v>4</v>
      </c>
      <c r="H49" s="19">
        <f t="shared" si="20"/>
        <v>5</v>
      </c>
      <c r="I49" s="19">
        <f t="shared" si="20"/>
        <v>6</v>
      </c>
      <c r="J49" s="19">
        <f t="shared" si="20"/>
        <v>12</v>
      </c>
      <c r="K49" s="19">
        <f t="shared" si="20"/>
        <v>3</v>
      </c>
      <c r="L49" s="19">
        <f t="shared" si="20"/>
        <v>14</v>
      </c>
      <c r="M49" s="19">
        <f t="shared" si="20"/>
        <v>15</v>
      </c>
      <c r="N49" s="19">
        <f t="shared" si="20"/>
        <v>10</v>
      </c>
      <c r="O49" s="19">
        <f t="shared" si="20"/>
        <v>1</v>
      </c>
      <c r="P49" s="19">
        <f t="shared" si="20"/>
        <v>7</v>
      </c>
      <c r="Q49" s="20">
        <f t="shared" si="20"/>
        <v>12</v>
      </c>
    </row>
    <row r="50" spans="1:20" x14ac:dyDescent="0.2">
      <c r="B50" s="21">
        <f t="shared" ref="B50:Q50" si="21">IF(B49=1,100, IF(B49=2,96, IF(B49=3,92,IF(B49=4,88,IF(B49=5,84,IF(B49=6,80,IF(B49=7,76,IF(B49=8,72,0))))))))+IF(B49=9,68,IF(B49=10,64,IF(B49=11,60,IF(B49=12,58,IF(B49=13,56,IF(B49=14,54,IF(B49=15,52,IF(B49=16,50,0))))))))</f>
        <v>96</v>
      </c>
      <c r="C50" s="22">
        <f t="shared" si="21"/>
        <v>50</v>
      </c>
      <c r="D50" s="22">
        <f t="shared" si="21"/>
        <v>72</v>
      </c>
      <c r="E50" s="22">
        <f t="shared" si="21"/>
        <v>68</v>
      </c>
      <c r="F50" s="22">
        <f t="shared" si="21"/>
        <v>60</v>
      </c>
      <c r="G50" s="22">
        <f t="shared" si="21"/>
        <v>88</v>
      </c>
      <c r="H50" s="22">
        <f t="shared" si="21"/>
        <v>84</v>
      </c>
      <c r="I50" s="22">
        <f t="shared" si="21"/>
        <v>80</v>
      </c>
      <c r="J50" s="22">
        <f t="shared" si="21"/>
        <v>58</v>
      </c>
      <c r="K50" s="22">
        <f t="shared" si="21"/>
        <v>92</v>
      </c>
      <c r="L50" s="22">
        <f t="shared" si="21"/>
        <v>54</v>
      </c>
      <c r="M50" s="22">
        <f t="shared" si="21"/>
        <v>52</v>
      </c>
      <c r="N50" s="22">
        <f t="shared" si="21"/>
        <v>64</v>
      </c>
      <c r="O50" s="22">
        <f t="shared" si="21"/>
        <v>100</v>
      </c>
      <c r="P50" s="22">
        <f t="shared" si="21"/>
        <v>76</v>
      </c>
      <c r="Q50" s="23">
        <f t="shared" si="21"/>
        <v>58</v>
      </c>
      <c r="T50" s="17"/>
    </row>
    <row r="51" spans="1:20" x14ac:dyDescent="0.2"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</row>
    <row r="52" spans="1:20" x14ac:dyDescent="0.2">
      <c r="B52" s="28">
        <f t="shared" ref="B52:Q52" si="22">B50+B47+B44+B41+B38+B35+B32+B29+B26+B23</f>
        <v>784</v>
      </c>
      <c r="C52" s="29">
        <f t="shared" si="22"/>
        <v>634</v>
      </c>
      <c r="D52" s="29">
        <f t="shared" si="22"/>
        <v>698</v>
      </c>
      <c r="E52" s="29">
        <f t="shared" si="22"/>
        <v>728</v>
      </c>
      <c r="F52" s="29">
        <f t="shared" si="22"/>
        <v>776</v>
      </c>
      <c r="G52" s="29">
        <f t="shared" si="22"/>
        <v>684</v>
      </c>
      <c r="H52" s="29">
        <f t="shared" si="22"/>
        <v>688</v>
      </c>
      <c r="I52" s="29">
        <f t="shared" si="22"/>
        <v>788</v>
      </c>
      <c r="J52" s="29">
        <f t="shared" si="22"/>
        <v>610</v>
      </c>
      <c r="K52" s="29">
        <f t="shared" si="22"/>
        <v>812</v>
      </c>
      <c r="L52" s="29">
        <f t="shared" si="22"/>
        <v>628</v>
      </c>
      <c r="M52" s="29">
        <f t="shared" si="22"/>
        <v>784</v>
      </c>
      <c r="N52" s="29">
        <f t="shared" si="22"/>
        <v>726</v>
      </c>
      <c r="O52" s="29">
        <f t="shared" si="22"/>
        <v>848</v>
      </c>
      <c r="P52" s="29">
        <f t="shared" si="22"/>
        <v>718</v>
      </c>
      <c r="Q52" s="30">
        <f t="shared" si="22"/>
        <v>830</v>
      </c>
    </row>
    <row r="53" spans="1:20" s="10" customFormat="1" ht="15.75" x14ac:dyDescent="0.25">
      <c r="B53" s="31" t="str">
        <f>Teams!A1</f>
        <v>ARZ</v>
      </c>
      <c r="C53" s="32" t="str">
        <f>Teams!B1</f>
        <v>BTR</v>
      </c>
      <c r="D53" s="32" t="str">
        <f>Teams!C1</f>
        <v>CDK</v>
      </c>
      <c r="E53" s="32" t="str">
        <f>Teams!D1</f>
        <v>CHB</v>
      </c>
      <c r="F53" s="32" t="str">
        <f>Teams!E1</f>
        <v>DET</v>
      </c>
      <c r="G53" s="32" t="str">
        <f>Teams!F1</f>
        <v>HUD</v>
      </c>
      <c r="H53" s="32" t="str">
        <f>Teams!G1</f>
        <v>MAM</v>
      </c>
      <c r="I53" s="32" t="str">
        <f>Teams!H1</f>
        <v>MLL</v>
      </c>
      <c r="J53" s="32" t="str">
        <f>Teams!I1</f>
        <v>NYU</v>
      </c>
      <c r="K53" s="32" t="str">
        <f>Teams!J1</f>
        <v>PCR</v>
      </c>
      <c r="L53" s="32" t="str">
        <f>Teams!K1</f>
        <v>PMV</v>
      </c>
      <c r="M53" s="32" t="str">
        <f>Teams!L1</f>
        <v>PRT</v>
      </c>
      <c r="N53" s="32" t="str">
        <f>Teams!M1</f>
        <v>SEA</v>
      </c>
      <c r="O53" s="32" t="str">
        <f>Teams!N1</f>
        <v>SPS</v>
      </c>
      <c r="P53" s="32" t="str">
        <f>Teams!O1</f>
        <v>SBS</v>
      </c>
      <c r="Q53" s="33" t="str">
        <f>Teams!P1</f>
        <v>TDR</v>
      </c>
      <c r="R53" s="12"/>
    </row>
    <row r="54" spans="1:20" x14ac:dyDescent="0.2">
      <c r="C54" s="2"/>
      <c r="D54" s="2"/>
      <c r="E54" s="2"/>
      <c r="F54" s="2"/>
      <c r="G54" s="2"/>
      <c r="I54" s="34"/>
      <c r="K54" s="34"/>
      <c r="L54" s="34"/>
      <c r="M54" s="34"/>
      <c r="N54" s="34"/>
      <c r="O54" s="34"/>
      <c r="Q54" s="34"/>
    </row>
    <row r="55" spans="1:20" x14ac:dyDescent="0.2">
      <c r="H55" s="34"/>
    </row>
    <row r="56" spans="1:20" ht="15.75" x14ac:dyDescent="0.25">
      <c r="A56" s="35"/>
      <c r="B56" s="36" t="str">
        <f>Teams!A1</f>
        <v>ARZ</v>
      </c>
      <c r="C56" s="36" t="str">
        <f>Teams!B1</f>
        <v>BTR</v>
      </c>
      <c r="D56" s="36" t="str">
        <f>Teams!C1</f>
        <v>CDK</v>
      </c>
      <c r="E56" s="36" t="str">
        <f>Teams!D1</f>
        <v>CHB</v>
      </c>
      <c r="F56" s="36" t="str">
        <f>Teams!E1</f>
        <v>DET</v>
      </c>
      <c r="G56" s="36" t="str">
        <f>Teams!F1</f>
        <v>HUD</v>
      </c>
      <c r="H56" s="36" t="str">
        <f>Teams!G1</f>
        <v>MAM</v>
      </c>
      <c r="I56" s="36" t="str">
        <f>Teams!H1</f>
        <v>MLL</v>
      </c>
      <c r="J56" s="36" t="str">
        <f>Teams!I1</f>
        <v>NYU</v>
      </c>
      <c r="K56" s="36" t="str">
        <f>Teams!J1</f>
        <v>PCR</v>
      </c>
      <c r="L56" s="36" t="str">
        <f>Teams!K1</f>
        <v>PMV</v>
      </c>
      <c r="M56" s="36" t="str">
        <f>Teams!L1</f>
        <v>PRT</v>
      </c>
      <c r="N56" s="36" t="str">
        <f>Teams!M1</f>
        <v>SEA</v>
      </c>
      <c r="O56" s="36" t="str">
        <f>Teams!N1</f>
        <v>SPS</v>
      </c>
      <c r="P56" s="36" t="str">
        <f>Teams!O1</f>
        <v>SBS</v>
      </c>
      <c r="Q56" s="36" t="str">
        <f>Teams!P1</f>
        <v>TDR</v>
      </c>
      <c r="R56" s="12"/>
    </row>
    <row r="57" spans="1:20" x14ac:dyDescent="0.2">
      <c r="A57" s="2" t="s">
        <v>12</v>
      </c>
      <c r="B57" s="37">
        <f>VLOOKUP(Teams!A2,$C$115:$N$131,MATCH($S57,$C$115:$N$115,0),FALSE)</f>
        <v>3.3</v>
      </c>
      <c r="C57" s="38">
        <f>VLOOKUP(Teams!B2,$C$115:$N$131,MATCH($S57,$C$115:$N$115,0),FALSE)</f>
        <v>5.0199999999999996</v>
      </c>
      <c r="D57" s="38">
        <f>VLOOKUP(Teams!C2,$C$115:$N$131,MATCH($S57,$C$115:$N$115,0),FALSE)</f>
        <v>4.43</v>
      </c>
      <c r="E57" s="38">
        <f>VLOOKUP(Teams!D2,$C$115:$N$131,MATCH($S57,$C$115:$N$115,0),FALSE)</f>
        <v>3.86</v>
      </c>
      <c r="F57" s="38">
        <f>VLOOKUP(Teams!E2,$C$115:$N$131,MATCH($S57,$C$115:$N$115,0),FALSE)</f>
        <v>3.32</v>
      </c>
      <c r="G57" s="38">
        <f>VLOOKUP(Teams!F2,$C$115:$N$131,MATCH($S57,$C$115:$N$115,0),FALSE)</f>
        <v>3.58</v>
      </c>
      <c r="H57" s="38">
        <f>VLOOKUP(Teams!G2,$C$115:$N$131,MATCH($S57,$C$115:$N$115,0),FALSE)</f>
        <v>4.0999999999999996</v>
      </c>
      <c r="I57" s="38">
        <f>VLOOKUP(Teams!H2,$C$115:$N$131,MATCH($S57,$C$115:$N$115,0),FALSE)</f>
        <v>3.86</v>
      </c>
      <c r="J57" s="38">
        <f>VLOOKUP(Teams!I2,$C$115:$N$131,MATCH($S57,$C$115:$N$115,0),FALSE)</f>
        <v>4.38</v>
      </c>
      <c r="K57" s="38">
        <f>VLOOKUP(Teams!J2,$C$115:$N$131,MATCH($S57,$C$115:$N$115,0),FALSE)</f>
        <v>4.59</v>
      </c>
      <c r="L57" s="38">
        <f>VLOOKUP(Teams!K2,$C$115:$N$131,MATCH($S57,$C$115:$N$115,0),FALSE)</f>
        <v>4.26</v>
      </c>
      <c r="M57" s="38">
        <f>VLOOKUP(Teams!L2,$C$115:$N$131,MATCH($S57,$C$115:$N$115,0),FALSE)</f>
        <v>2.94</v>
      </c>
      <c r="N57" s="38">
        <f>VLOOKUP(Teams!M2,$C$115:$N$131,MATCH($S57,$C$115:$N$115,0),FALSE)</f>
        <v>4.8899999999999997</v>
      </c>
      <c r="O57" s="38">
        <f>VLOOKUP(Teams!N2,$C$115:$N$131,MATCH($S57,$C$115:$N$115,0),FALSE)</f>
        <v>4.13</v>
      </c>
      <c r="P57" s="38">
        <f>VLOOKUP(Teams!O2,$C$115:$N$131,MATCH($S57,$C$115:$N$115,0),FALSE)</f>
        <v>2.79</v>
      </c>
      <c r="Q57" s="39">
        <f>VLOOKUP(Teams!P2,$C$115:$N$131,MATCH($S57,$C$115:$N$115,0),FALSE)</f>
        <v>2.8</v>
      </c>
      <c r="R57" s="8" t="s">
        <v>12</v>
      </c>
      <c r="S57" s="2" t="s">
        <v>12</v>
      </c>
    </row>
    <row r="58" spans="1:20" x14ac:dyDescent="0.2">
      <c r="B58" s="18">
        <f t="shared" ref="B58:Q58" si="23">RANK(B57,$B57:$Q57,1)</f>
        <v>4</v>
      </c>
      <c r="C58" s="19">
        <f t="shared" si="23"/>
        <v>16</v>
      </c>
      <c r="D58" s="19">
        <f t="shared" si="23"/>
        <v>13</v>
      </c>
      <c r="E58" s="19">
        <f t="shared" si="23"/>
        <v>7</v>
      </c>
      <c r="F58" s="19">
        <f t="shared" si="23"/>
        <v>5</v>
      </c>
      <c r="G58" s="19">
        <f t="shared" si="23"/>
        <v>6</v>
      </c>
      <c r="H58" s="19">
        <f t="shared" si="23"/>
        <v>9</v>
      </c>
      <c r="I58" s="19">
        <f t="shared" si="23"/>
        <v>7</v>
      </c>
      <c r="J58" s="19">
        <f t="shared" si="23"/>
        <v>12</v>
      </c>
      <c r="K58" s="19">
        <f t="shared" si="23"/>
        <v>14</v>
      </c>
      <c r="L58" s="19">
        <f t="shared" si="23"/>
        <v>11</v>
      </c>
      <c r="M58" s="19">
        <f t="shared" si="23"/>
        <v>3</v>
      </c>
      <c r="N58" s="19">
        <f t="shared" si="23"/>
        <v>15</v>
      </c>
      <c r="O58" s="19">
        <f t="shared" si="23"/>
        <v>10</v>
      </c>
      <c r="P58" s="19">
        <f t="shared" si="23"/>
        <v>1</v>
      </c>
      <c r="Q58" s="20">
        <f t="shared" si="23"/>
        <v>2</v>
      </c>
    </row>
    <row r="59" spans="1:20" x14ac:dyDescent="0.2">
      <c r="B59" s="21">
        <f t="shared" ref="B59:Q59" si="24">IF(B58=1,100, IF(B58=2,96, IF(B58=3,92,IF(B58=4,88,IF(B58=5,84,IF(B58=6,80,IF(B58=7,76,IF(B58=8,72,0))))))))+IF(B58=9,68,IF(B58=10,64,IF(B58=11,60,IF(B58=12,58,IF(B58=13,56,IF(B58=14,54,IF(B58=15,52,IF(B58=16,50,0))))))))</f>
        <v>88</v>
      </c>
      <c r="C59" s="22">
        <f t="shared" si="24"/>
        <v>50</v>
      </c>
      <c r="D59" s="22">
        <f t="shared" si="24"/>
        <v>56</v>
      </c>
      <c r="E59" s="22">
        <f t="shared" si="24"/>
        <v>76</v>
      </c>
      <c r="F59" s="22">
        <f t="shared" si="24"/>
        <v>84</v>
      </c>
      <c r="G59" s="22">
        <f t="shared" si="24"/>
        <v>80</v>
      </c>
      <c r="H59" s="22">
        <f t="shared" si="24"/>
        <v>68</v>
      </c>
      <c r="I59" s="22">
        <f t="shared" si="24"/>
        <v>76</v>
      </c>
      <c r="J59" s="22">
        <f t="shared" si="24"/>
        <v>58</v>
      </c>
      <c r="K59" s="22">
        <f t="shared" si="24"/>
        <v>54</v>
      </c>
      <c r="L59" s="22">
        <f t="shared" si="24"/>
        <v>60</v>
      </c>
      <c r="M59" s="22">
        <f t="shared" si="24"/>
        <v>92</v>
      </c>
      <c r="N59" s="22">
        <f t="shared" si="24"/>
        <v>52</v>
      </c>
      <c r="O59" s="22">
        <f t="shared" si="24"/>
        <v>64</v>
      </c>
      <c r="P59" s="22">
        <f t="shared" si="24"/>
        <v>100</v>
      </c>
      <c r="Q59" s="23">
        <f t="shared" si="24"/>
        <v>96</v>
      </c>
      <c r="T59" s="17"/>
    </row>
    <row r="60" spans="1:20" x14ac:dyDescent="0.2">
      <c r="A60" s="2" t="s">
        <v>11</v>
      </c>
      <c r="B60" s="40">
        <f>VLOOKUP(Teams!A2,$C$115:$N$131,MATCH($S60,$C$115:$N$115,0),FALSE)</f>
        <v>12</v>
      </c>
      <c r="C60" s="41">
        <f>VLOOKUP(Teams!B2,$C$115:$N$131,MATCH($S60,$C$115:$N$115,0),FALSE)</f>
        <v>8</v>
      </c>
      <c r="D60" s="41">
        <f>VLOOKUP(Teams!C2,$C$115:$N$131,MATCH($S60,$C$115:$N$115,0),FALSE)</f>
        <v>10</v>
      </c>
      <c r="E60" s="41">
        <f>VLOOKUP(Teams!D2,$C$115:$N$131,MATCH($S60,$C$115:$N$115,0),FALSE)</f>
        <v>10</v>
      </c>
      <c r="F60" s="41">
        <f>VLOOKUP(Teams!E2,$C$115:$N$131,MATCH($S60,$C$115:$N$115,0),FALSE)</f>
        <v>13</v>
      </c>
      <c r="G60" s="41">
        <f>VLOOKUP(Teams!F2,$C$115:$N$131,MATCH($S60,$C$115:$N$115,0),FALSE)</f>
        <v>13</v>
      </c>
      <c r="H60" s="41">
        <f>VLOOKUP(Teams!G2,$C$115:$N$131,MATCH($S60,$C$115:$N$115,0),FALSE)</f>
        <v>7</v>
      </c>
      <c r="I60" s="41">
        <f>VLOOKUP(Teams!H2,$C$115:$N$131,MATCH($S60,$C$115:$N$115,0),FALSE)</f>
        <v>15</v>
      </c>
      <c r="J60" s="41">
        <f>VLOOKUP(Teams!I2,$C$115:$N$131,MATCH($S60,$C$115:$N$115,0),FALSE)</f>
        <v>9</v>
      </c>
      <c r="K60" s="41">
        <f>VLOOKUP(Teams!J2,$C$115:$N$131,MATCH($S60,$C$115:$N$115,0),FALSE)</f>
        <v>10</v>
      </c>
      <c r="L60" s="41">
        <f>VLOOKUP(Teams!K2,$C$115:$N$131,MATCH($S60,$C$115:$N$115,0),FALSE)</f>
        <v>11</v>
      </c>
      <c r="M60" s="41">
        <f>VLOOKUP(Teams!L2,$C$115:$N$131,MATCH($S60,$C$115:$N$115,0),FALSE)</f>
        <v>19</v>
      </c>
      <c r="N60" s="41">
        <f>VLOOKUP(Teams!M2,$C$115:$N$131,MATCH($S60,$C$115:$N$115,0),FALSE)</f>
        <v>11</v>
      </c>
      <c r="O60" s="41">
        <f>VLOOKUP(Teams!N2,$C$115:$N$131,MATCH($S60,$C$115:$N$115,0),FALSE)</f>
        <v>10</v>
      </c>
      <c r="P60" s="41">
        <f>VLOOKUP(Teams!O2,$C$115:$N$131,MATCH($S60,$C$115:$N$115,0),FALSE)</f>
        <v>16</v>
      </c>
      <c r="Q60" s="42">
        <f>VLOOKUP(Teams!P2,$C$115:$N$131,MATCH($S60,$C$115:$N$115,0),FALSE)</f>
        <v>18</v>
      </c>
      <c r="R60" s="8" t="s">
        <v>11</v>
      </c>
      <c r="S60" s="2" t="s">
        <v>44</v>
      </c>
    </row>
    <row r="61" spans="1:20" x14ac:dyDescent="0.2">
      <c r="B61" s="18">
        <f t="shared" ref="B61:Q61" si="25">RANK(B60,$B60:$Q60,0)</f>
        <v>7</v>
      </c>
      <c r="C61" s="19">
        <f t="shared" si="25"/>
        <v>15</v>
      </c>
      <c r="D61" s="19">
        <f t="shared" si="25"/>
        <v>10</v>
      </c>
      <c r="E61" s="19">
        <f t="shared" si="25"/>
        <v>10</v>
      </c>
      <c r="F61" s="19">
        <f t="shared" si="25"/>
        <v>5</v>
      </c>
      <c r="G61" s="19">
        <f t="shared" si="25"/>
        <v>5</v>
      </c>
      <c r="H61" s="19">
        <f t="shared" si="25"/>
        <v>16</v>
      </c>
      <c r="I61" s="19">
        <f t="shared" si="25"/>
        <v>4</v>
      </c>
      <c r="J61" s="19">
        <f t="shared" si="25"/>
        <v>14</v>
      </c>
      <c r="K61" s="19">
        <f t="shared" si="25"/>
        <v>10</v>
      </c>
      <c r="L61" s="19">
        <f t="shared" si="25"/>
        <v>8</v>
      </c>
      <c r="M61" s="19">
        <f t="shared" si="25"/>
        <v>1</v>
      </c>
      <c r="N61" s="19">
        <f t="shared" si="25"/>
        <v>8</v>
      </c>
      <c r="O61" s="19">
        <f t="shared" si="25"/>
        <v>10</v>
      </c>
      <c r="P61" s="19">
        <f t="shared" si="25"/>
        <v>3</v>
      </c>
      <c r="Q61" s="20">
        <f t="shared" si="25"/>
        <v>2</v>
      </c>
    </row>
    <row r="62" spans="1:20" x14ac:dyDescent="0.2">
      <c r="B62" s="21">
        <f t="shared" ref="B62:Q62" si="26">IF(B61=1,100, IF(B61=2,96, IF(B61=3,92,IF(B61=4,88,IF(B61=5,84,IF(B61=6,80,IF(B61=7,76,IF(B61=8,72,0))))))))+IF(B61=9,68,IF(B61=10,64,IF(B61=11,60,IF(B61=12,58,IF(B61=13,56,IF(B61=14,54,IF(B61=15,52,IF(B61=16,50,0))))))))</f>
        <v>76</v>
      </c>
      <c r="C62" s="22">
        <f t="shared" si="26"/>
        <v>52</v>
      </c>
      <c r="D62" s="22">
        <f t="shared" si="26"/>
        <v>64</v>
      </c>
      <c r="E62" s="22">
        <f t="shared" si="26"/>
        <v>64</v>
      </c>
      <c r="F62" s="22">
        <f t="shared" si="26"/>
        <v>84</v>
      </c>
      <c r="G62" s="22">
        <f t="shared" si="26"/>
        <v>84</v>
      </c>
      <c r="H62" s="22">
        <f t="shared" si="26"/>
        <v>50</v>
      </c>
      <c r="I62" s="22">
        <f t="shared" si="26"/>
        <v>88</v>
      </c>
      <c r="J62" s="22">
        <f t="shared" si="26"/>
        <v>54</v>
      </c>
      <c r="K62" s="22">
        <f t="shared" si="26"/>
        <v>64</v>
      </c>
      <c r="L62" s="22">
        <f t="shared" si="26"/>
        <v>72</v>
      </c>
      <c r="M62" s="22">
        <f t="shared" si="26"/>
        <v>100</v>
      </c>
      <c r="N62" s="22">
        <f t="shared" si="26"/>
        <v>72</v>
      </c>
      <c r="O62" s="22">
        <f t="shared" si="26"/>
        <v>64</v>
      </c>
      <c r="P62" s="22">
        <f t="shared" si="26"/>
        <v>92</v>
      </c>
      <c r="Q62" s="23">
        <f t="shared" si="26"/>
        <v>96</v>
      </c>
      <c r="T62" s="17"/>
    </row>
    <row r="63" spans="1:20" x14ac:dyDescent="0.2">
      <c r="A63" s="2" t="s">
        <v>30</v>
      </c>
      <c r="B63" s="37">
        <f t="shared" ref="B63:Q63" si="27">(B65+B83)/B64</f>
        <v>1.141678129298487</v>
      </c>
      <c r="C63" s="38">
        <f t="shared" si="27"/>
        <v>1.4093023255813955</v>
      </c>
      <c r="D63" s="38">
        <f t="shared" si="27"/>
        <v>1.3721136767317941</v>
      </c>
      <c r="E63" s="38">
        <f t="shared" si="27"/>
        <v>1.3254716981132075</v>
      </c>
      <c r="F63" s="38">
        <f t="shared" si="27"/>
        <v>1.1861313868613139</v>
      </c>
      <c r="G63" s="38">
        <f t="shared" si="27"/>
        <v>1.2262443438914028</v>
      </c>
      <c r="H63" s="38">
        <f t="shared" si="27"/>
        <v>1.2511893434823977</v>
      </c>
      <c r="I63" s="38">
        <f t="shared" si="27"/>
        <v>1.2534690101757633</v>
      </c>
      <c r="J63" s="38">
        <f t="shared" si="27"/>
        <v>1.2101313320825517</v>
      </c>
      <c r="K63" s="38">
        <f t="shared" si="27"/>
        <v>1.275797373358349</v>
      </c>
      <c r="L63" s="38">
        <f t="shared" si="27"/>
        <v>1.385402138540214</v>
      </c>
      <c r="M63" s="38">
        <f t="shared" si="27"/>
        <v>1.0783410138248848</v>
      </c>
      <c r="N63" s="38">
        <f t="shared" si="27"/>
        <v>1.433179723502304</v>
      </c>
      <c r="O63" s="38">
        <f t="shared" si="27"/>
        <v>1.1972477064220184</v>
      </c>
      <c r="P63" s="38">
        <f t="shared" si="27"/>
        <v>1.2781278127812783</v>
      </c>
      <c r="Q63" s="39">
        <f t="shared" si="27"/>
        <v>1.1348837209302325</v>
      </c>
      <c r="R63" s="8" t="s">
        <v>30</v>
      </c>
    </row>
    <row r="64" spans="1:20" hidden="1" x14ac:dyDescent="0.2">
      <c r="B64" s="18">
        <f>VLOOKUP(Teams!A2,$C$115:$N$131,MATCH($S64,$C$115:$N$115,0),FALSE)</f>
        <v>218.1</v>
      </c>
      <c r="C64" s="19">
        <f>VLOOKUP(Teams!B2,$C$115:$N$131,MATCH($S64,$C$115:$N$115,0),FALSE)</f>
        <v>215</v>
      </c>
      <c r="D64" s="19">
        <f>VLOOKUP(Teams!C2,$C$115:$N$131,MATCH($S64,$C$115:$N$115,0),FALSE)</f>
        <v>225.2</v>
      </c>
      <c r="E64" s="19">
        <f>VLOOKUP(Teams!D2,$C$115:$N$131,MATCH($S64,$C$115:$N$115,0),FALSE)</f>
        <v>212</v>
      </c>
      <c r="F64" s="19">
        <f>VLOOKUP(Teams!E2,$C$115:$N$131,MATCH($S64,$C$115:$N$115,0),FALSE)</f>
        <v>219.2</v>
      </c>
      <c r="G64" s="19">
        <f>VLOOKUP(Teams!F2,$C$115:$N$131,MATCH($S64,$C$115:$N$115,0),FALSE)</f>
        <v>221</v>
      </c>
      <c r="H64" s="19">
        <f>VLOOKUP(Teams!G2,$C$115:$N$131,MATCH($S64,$C$115:$N$115,0),FALSE)</f>
        <v>210.2</v>
      </c>
      <c r="I64" s="19">
        <f>VLOOKUP(Teams!H2,$C$115:$N$131,MATCH($S64,$C$115:$N$115,0),FALSE)</f>
        <v>216.2</v>
      </c>
      <c r="J64" s="19">
        <f>VLOOKUP(Teams!I2,$C$115:$N$131,MATCH($S64,$C$115:$N$115,0),FALSE)</f>
        <v>213.2</v>
      </c>
      <c r="K64" s="19">
        <f>VLOOKUP(Teams!J2,$C$115:$N$131,MATCH($S64,$C$115:$N$115,0),FALSE)</f>
        <v>213.2</v>
      </c>
      <c r="L64" s="19">
        <f>VLOOKUP(Teams!K2,$C$115:$N$131,MATCH($S64,$C$115:$N$115,0),FALSE)</f>
        <v>215.1</v>
      </c>
      <c r="M64" s="19">
        <f>VLOOKUP(Teams!L2,$C$115:$N$131,MATCH($S64,$C$115:$N$115,0),FALSE)</f>
        <v>217</v>
      </c>
      <c r="N64" s="19">
        <f>VLOOKUP(Teams!M2,$C$115:$N$131,MATCH($S64,$C$115:$N$115,0),FALSE)</f>
        <v>217</v>
      </c>
      <c r="O64" s="19">
        <f>VLOOKUP(Teams!N2,$C$115:$N$131,MATCH($S64,$C$115:$N$115,0),FALSE)</f>
        <v>218</v>
      </c>
      <c r="P64" s="19">
        <f>VLOOKUP(Teams!O2,$C$115:$N$131,MATCH($S64,$C$115:$N$115,0),FALSE)</f>
        <v>222.2</v>
      </c>
      <c r="Q64" s="20">
        <f>VLOOKUP(Teams!P2,$C$115:$N$131,MATCH($S64,$C$115:$N$115,0),FALSE)</f>
        <v>215</v>
      </c>
      <c r="S64" s="2" t="s">
        <v>46</v>
      </c>
    </row>
    <row r="65" spans="1:20" hidden="1" x14ac:dyDescent="0.2">
      <c r="B65" s="18">
        <f>VLOOKUP(Teams!A2,$C$115:$N$131,MATCH($S65,$C$115:$N$115,0),FALSE)</f>
        <v>182</v>
      </c>
      <c r="C65" s="19">
        <f>VLOOKUP(Teams!B2,$C$115:$N$131,MATCH($S65,$C$115:$N$115,0),FALSE)</f>
        <v>219</v>
      </c>
      <c r="D65" s="19">
        <f>VLOOKUP(Teams!C2,$C$115:$N$131,MATCH($S65,$C$115:$N$115,0),FALSE)</f>
        <v>218</v>
      </c>
      <c r="E65" s="19">
        <f>VLOOKUP(Teams!D2,$C$115:$N$131,MATCH($S65,$C$115:$N$115,0),FALSE)</f>
        <v>197</v>
      </c>
      <c r="F65" s="19">
        <f>VLOOKUP(Teams!E2,$C$115:$N$131,MATCH($S65,$C$115:$N$115,0),FALSE)</f>
        <v>199</v>
      </c>
      <c r="G65" s="19">
        <f>VLOOKUP(Teams!F2,$C$115:$N$131,MATCH($S65,$C$115:$N$115,0),FALSE)</f>
        <v>189</v>
      </c>
      <c r="H65" s="19">
        <f>VLOOKUP(Teams!G2,$C$115:$N$131,MATCH($S65,$C$115:$N$115,0),FALSE)</f>
        <v>199</v>
      </c>
      <c r="I65" s="19">
        <f>VLOOKUP(Teams!H2,$C$115:$N$131,MATCH($S65,$C$115:$N$115,0),FALSE)</f>
        <v>180</v>
      </c>
      <c r="J65" s="19">
        <f>VLOOKUP(Teams!I2,$C$115:$N$131,MATCH($S65,$C$115:$N$115,0),FALSE)</f>
        <v>205</v>
      </c>
      <c r="K65" s="19">
        <f>VLOOKUP(Teams!J2,$C$115:$N$131,MATCH($S65,$C$115:$N$115,0),FALSE)</f>
        <v>209</v>
      </c>
      <c r="L65" s="19">
        <f>VLOOKUP(Teams!K2,$C$115:$N$131,MATCH($S65,$C$115:$N$115,0),FALSE)</f>
        <v>213</v>
      </c>
      <c r="M65" s="19">
        <f>VLOOKUP(Teams!L2,$C$115:$N$131,MATCH($S65,$C$115:$N$115,0),FALSE)</f>
        <v>169</v>
      </c>
      <c r="N65" s="19">
        <f>VLOOKUP(Teams!M2,$C$115:$N$131,MATCH($S65,$C$115:$N$115,0),FALSE)</f>
        <v>245</v>
      </c>
      <c r="O65" s="19">
        <f>VLOOKUP(Teams!N2,$C$115:$N$131,MATCH($S65,$C$115:$N$115,0),FALSE)</f>
        <v>193</v>
      </c>
      <c r="P65" s="19">
        <f>VLOOKUP(Teams!O2,$C$115:$N$131,MATCH($S65,$C$115:$N$115,0),FALSE)</f>
        <v>202</v>
      </c>
      <c r="Q65" s="20">
        <f>VLOOKUP(Teams!P2,$C$115:$N$131,MATCH($S65,$C$115:$N$115,0),FALSE)</f>
        <v>183</v>
      </c>
      <c r="S65" s="2" t="s">
        <v>34</v>
      </c>
    </row>
    <row r="66" spans="1:20" x14ac:dyDescent="0.2">
      <c r="B66" s="18">
        <f t="shared" ref="B66:Q66" si="28">RANK(B63,$B63:$Q63,1)</f>
        <v>3</v>
      </c>
      <c r="C66" s="19">
        <f t="shared" si="28"/>
        <v>15</v>
      </c>
      <c r="D66" s="19">
        <f t="shared" si="28"/>
        <v>13</v>
      </c>
      <c r="E66" s="19">
        <f t="shared" si="28"/>
        <v>12</v>
      </c>
      <c r="F66" s="19">
        <f t="shared" si="28"/>
        <v>4</v>
      </c>
      <c r="G66" s="19">
        <f t="shared" si="28"/>
        <v>7</v>
      </c>
      <c r="H66" s="19">
        <f t="shared" si="28"/>
        <v>8</v>
      </c>
      <c r="I66" s="19">
        <f t="shared" si="28"/>
        <v>9</v>
      </c>
      <c r="J66" s="19">
        <f t="shared" si="28"/>
        <v>6</v>
      </c>
      <c r="K66" s="19">
        <f t="shared" si="28"/>
        <v>10</v>
      </c>
      <c r="L66" s="19">
        <f t="shared" si="28"/>
        <v>14</v>
      </c>
      <c r="M66" s="19">
        <f t="shared" si="28"/>
        <v>1</v>
      </c>
      <c r="N66" s="19">
        <f t="shared" si="28"/>
        <v>16</v>
      </c>
      <c r="O66" s="19">
        <f t="shared" si="28"/>
        <v>5</v>
      </c>
      <c r="P66" s="19">
        <f t="shared" si="28"/>
        <v>11</v>
      </c>
      <c r="Q66" s="20">
        <f t="shared" si="28"/>
        <v>2</v>
      </c>
    </row>
    <row r="67" spans="1:20" x14ac:dyDescent="0.2">
      <c r="B67" s="21">
        <f t="shared" ref="B67:Q67" si="29">IF(B66=1,100, IF(B66=2,96, IF(B66=3,92,IF(B66=4,88,IF(B66=5,84,IF(B66=6,80,IF(B66=7,76,IF(B66=8,72,0))))))))+IF(B66=9,68,IF(B66=10,64,IF(B66=11,60,IF(B66=12,58,IF(B66=13,56,IF(B66=14,54,IF(B66=15,52,IF(B66=16,50,0))))))))</f>
        <v>92</v>
      </c>
      <c r="C67" s="22">
        <f t="shared" si="29"/>
        <v>52</v>
      </c>
      <c r="D67" s="22">
        <f t="shared" si="29"/>
        <v>56</v>
      </c>
      <c r="E67" s="22">
        <f t="shared" si="29"/>
        <v>58</v>
      </c>
      <c r="F67" s="22">
        <f t="shared" si="29"/>
        <v>88</v>
      </c>
      <c r="G67" s="22">
        <f t="shared" si="29"/>
        <v>76</v>
      </c>
      <c r="H67" s="22">
        <f t="shared" si="29"/>
        <v>72</v>
      </c>
      <c r="I67" s="22">
        <f t="shared" si="29"/>
        <v>68</v>
      </c>
      <c r="J67" s="22">
        <f t="shared" si="29"/>
        <v>80</v>
      </c>
      <c r="K67" s="22">
        <f t="shared" si="29"/>
        <v>64</v>
      </c>
      <c r="L67" s="22">
        <f t="shared" si="29"/>
        <v>54</v>
      </c>
      <c r="M67" s="22">
        <f t="shared" si="29"/>
        <v>100</v>
      </c>
      <c r="N67" s="22">
        <f t="shared" si="29"/>
        <v>50</v>
      </c>
      <c r="O67" s="22">
        <f t="shared" si="29"/>
        <v>84</v>
      </c>
      <c r="P67" s="22">
        <f t="shared" si="29"/>
        <v>60</v>
      </c>
      <c r="Q67" s="23">
        <f t="shared" si="29"/>
        <v>96</v>
      </c>
      <c r="T67" s="17"/>
    </row>
    <row r="68" spans="1:20" x14ac:dyDescent="0.2">
      <c r="A68" s="2" t="s">
        <v>17</v>
      </c>
      <c r="B68" s="40">
        <f>VLOOKUP(Teams!A2,$C$157:$O$173,MATCH($S68,$C$157:$O$157,0),FALSE)</f>
        <v>1</v>
      </c>
      <c r="C68" s="41">
        <f>VLOOKUP(Teams!B2,$C$157:$O$173,MATCH($S68,$C$157:$O$157,0),FALSE)</f>
        <v>0</v>
      </c>
      <c r="D68" s="41">
        <f>VLOOKUP(Teams!C2,$C$157:$O$173,MATCH($S68,$C$157:$O$157,0),FALSE)</f>
        <v>3</v>
      </c>
      <c r="E68" s="41">
        <f>VLOOKUP(Teams!D2,$C$157:$O$173,MATCH($S68,$C$157:$O$157,0),FALSE)</f>
        <v>0</v>
      </c>
      <c r="F68" s="41">
        <f>VLOOKUP(Teams!E2,$C$157:$O$173,MATCH($S68,$C$157:$O$157,0),FALSE)</f>
        <v>7</v>
      </c>
      <c r="G68" s="41">
        <f>VLOOKUP(Teams!F2,$C$157:$O$173,MATCH($S68,$C$157:$O$157,0),FALSE)</f>
        <v>3</v>
      </c>
      <c r="H68" s="41">
        <f>VLOOKUP(Teams!G2,$C$157:$O$173,MATCH($S68,$C$157:$O$157,0),FALSE)</f>
        <v>5</v>
      </c>
      <c r="I68" s="41">
        <f>VLOOKUP(Teams!H2,$C$157:$O$173,MATCH($S68,$C$157:$O$157,0),FALSE)</f>
        <v>0</v>
      </c>
      <c r="J68" s="41">
        <f>VLOOKUP(Teams!I2,$C$157:$O$173,MATCH($S68,$C$157:$O$157,0),FALSE)</f>
        <v>1</v>
      </c>
      <c r="K68" s="41">
        <f>VLOOKUP(Teams!J2,$C$157:$O$173,MATCH($S68,$C$157:$O$157,0),FALSE)</f>
        <v>0</v>
      </c>
      <c r="L68" s="41">
        <f>VLOOKUP(Teams!K2,$C$157:$O$173,MATCH($S68,$C$157:$O$157,0),FALSE)</f>
        <v>0</v>
      </c>
      <c r="M68" s="41">
        <f>VLOOKUP(Teams!L2,$C$157:$O$173,MATCH($S68,$C$157:$O$157,0),FALSE)</f>
        <v>2</v>
      </c>
      <c r="N68" s="41">
        <f>VLOOKUP(Teams!M2,$C$157:$O$173,MATCH($S68,$C$157:$O$157,0),FALSE)</f>
        <v>6</v>
      </c>
      <c r="O68" s="41">
        <f>VLOOKUP(Teams!N2,$C$157:$O$173,MATCH($S68,$C$157:$O$157,0),FALSE)</f>
        <v>4</v>
      </c>
      <c r="P68" s="41">
        <f>VLOOKUP(Teams!O2,$C$157:$O$173,MATCH($S68,$C$157:$O$157,0),FALSE)</f>
        <v>0</v>
      </c>
      <c r="Q68" s="42">
        <f>VLOOKUP(Teams!P2,$C$157:$O$173,MATCH($S68,$C$157:$O$157,0),FALSE)</f>
        <v>0</v>
      </c>
      <c r="R68" s="8" t="s">
        <v>17</v>
      </c>
      <c r="S68" s="2" t="s">
        <v>63</v>
      </c>
    </row>
    <row r="69" spans="1:20" x14ac:dyDescent="0.2">
      <c r="B69" s="18">
        <f t="shared" ref="B69:Q69" si="30">RANK(B68,$B68:$Q68,0)</f>
        <v>8</v>
      </c>
      <c r="C69" s="19">
        <f t="shared" si="30"/>
        <v>10</v>
      </c>
      <c r="D69" s="19">
        <f t="shared" si="30"/>
        <v>5</v>
      </c>
      <c r="E69" s="19">
        <f t="shared" si="30"/>
        <v>10</v>
      </c>
      <c r="F69" s="19">
        <f t="shared" si="30"/>
        <v>1</v>
      </c>
      <c r="G69" s="19">
        <f t="shared" si="30"/>
        <v>5</v>
      </c>
      <c r="H69" s="19">
        <f t="shared" si="30"/>
        <v>3</v>
      </c>
      <c r="I69" s="19">
        <f t="shared" si="30"/>
        <v>10</v>
      </c>
      <c r="J69" s="19">
        <f t="shared" si="30"/>
        <v>8</v>
      </c>
      <c r="K69" s="19">
        <f t="shared" si="30"/>
        <v>10</v>
      </c>
      <c r="L69" s="19">
        <f t="shared" si="30"/>
        <v>10</v>
      </c>
      <c r="M69" s="19">
        <f t="shared" si="30"/>
        <v>7</v>
      </c>
      <c r="N69" s="19">
        <f t="shared" si="30"/>
        <v>2</v>
      </c>
      <c r="O69" s="19">
        <f t="shared" si="30"/>
        <v>4</v>
      </c>
      <c r="P69" s="19">
        <f t="shared" si="30"/>
        <v>10</v>
      </c>
      <c r="Q69" s="20">
        <f t="shared" si="30"/>
        <v>10</v>
      </c>
    </row>
    <row r="70" spans="1:20" x14ac:dyDescent="0.2">
      <c r="B70" s="21">
        <f t="shared" ref="B70:Q70" si="31">IF(B69=1,100, IF(B69=2,96, IF(B69=3,92,IF(B69=4,88,IF(B69=5,84,IF(B69=6,80,IF(B69=7,76,IF(B69=8,72,0))))))))+IF(B69=9,68,IF(B69=10,64,IF(B69=11,60,IF(B69=12,58,IF(B69=13,56,IF(B69=14,54,IF(B69=15,52,IF(B69=16,50,0))))))))</f>
        <v>72</v>
      </c>
      <c r="C70" s="22">
        <f t="shared" si="31"/>
        <v>64</v>
      </c>
      <c r="D70" s="22">
        <f t="shared" si="31"/>
        <v>84</v>
      </c>
      <c r="E70" s="22">
        <f t="shared" si="31"/>
        <v>64</v>
      </c>
      <c r="F70" s="22">
        <f t="shared" si="31"/>
        <v>100</v>
      </c>
      <c r="G70" s="22">
        <f t="shared" si="31"/>
        <v>84</v>
      </c>
      <c r="H70" s="22">
        <f t="shared" si="31"/>
        <v>92</v>
      </c>
      <c r="I70" s="22">
        <f t="shared" si="31"/>
        <v>64</v>
      </c>
      <c r="J70" s="22">
        <f t="shared" si="31"/>
        <v>72</v>
      </c>
      <c r="K70" s="22">
        <f t="shared" si="31"/>
        <v>64</v>
      </c>
      <c r="L70" s="22">
        <f t="shared" si="31"/>
        <v>64</v>
      </c>
      <c r="M70" s="22">
        <f t="shared" si="31"/>
        <v>76</v>
      </c>
      <c r="N70" s="22">
        <f t="shared" si="31"/>
        <v>96</v>
      </c>
      <c r="O70" s="22">
        <f t="shared" si="31"/>
        <v>88</v>
      </c>
      <c r="P70" s="22">
        <f t="shared" si="31"/>
        <v>64</v>
      </c>
      <c r="Q70" s="23">
        <f t="shared" si="31"/>
        <v>64</v>
      </c>
      <c r="T70" s="17"/>
    </row>
    <row r="71" spans="1:20" x14ac:dyDescent="0.2">
      <c r="A71" s="2" t="s">
        <v>18</v>
      </c>
      <c r="B71" s="40">
        <f>VLOOKUP(Teams!A2,$C$157:$O$173,MATCH($S71,$C$157:$O$157,0),FALSE)</f>
        <v>2</v>
      </c>
      <c r="C71" s="41">
        <f>VLOOKUP(Teams!B2,$C$157:$O$173,MATCH($S71,$C$157:$O$157,0),FALSE)</f>
        <v>2</v>
      </c>
      <c r="D71" s="41">
        <f>VLOOKUP(Teams!C2,$C$157:$O$173,MATCH($S71,$C$157:$O$157,0),FALSE)</f>
        <v>2</v>
      </c>
      <c r="E71" s="41">
        <f>VLOOKUP(Teams!D2,$C$157:$O$173,MATCH($S71,$C$157:$O$157,0),FALSE)</f>
        <v>2</v>
      </c>
      <c r="F71" s="41">
        <f>VLOOKUP(Teams!E2,$C$157:$O$173,MATCH($S71,$C$157:$O$157,0),FALSE)</f>
        <v>2</v>
      </c>
      <c r="G71" s="41">
        <f>VLOOKUP(Teams!F2,$C$157:$O$173,MATCH($S71,$C$157:$O$157,0),FALSE)</f>
        <v>2</v>
      </c>
      <c r="H71" s="41">
        <f>VLOOKUP(Teams!G2,$C$157:$O$173,MATCH($S71,$C$157:$O$157,0),FALSE)</f>
        <v>1</v>
      </c>
      <c r="I71" s="41">
        <f>VLOOKUP(Teams!H2,$C$157:$O$173,MATCH($S71,$C$157:$O$157,0),FALSE)</f>
        <v>1</v>
      </c>
      <c r="J71" s="41">
        <f>VLOOKUP(Teams!I2,$C$157:$O$173,MATCH($S71,$C$157:$O$157,0),FALSE)</f>
        <v>0</v>
      </c>
      <c r="K71" s="41">
        <f>VLOOKUP(Teams!J2,$C$157:$O$173,MATCH($S71,$C$157:$O$157,0),FALSE)</f>
        <v>2</v>
      </c>
      <c r="L71" s="41">
        <f>VLOOKUP(Teams!K2,$C$157:$O$173,MATCH($S71,$C$157:$O$157,0),FALSE)</f>
        <v>3</v>
      </c>
      <c r="M71" s="41">
        <f>VLOOKUP(Teams!L2,$C$157:$O$173,MATCH($S71,$C$157:$O$157,0),FALSE)</f>
        <v>2</v>
      </c>
      <c r="N71" s="41">
        <f>VLOOKUP(Teams!M2,$C$157:$O$173,MATCH($S71,$C$157:$O$157,0),FALSE)</f>
        <v>0</v>
      </c>
      <c r="O71" s="41">
        <f>VLOOKUP(Teams!N2,$C$157:$O$173,MATCH($S71,$C$157:$O$157,0),FALSE)</f>
        <v>2</v>
      </c>
      <c r="P71" s="41">
        <f>VLOOKUP(Teams!O2,$C$157:$O$173,MATCH($S71,$C$157:$O$157,0),FALSE)</f>
        <v>1</v>
      </c>
      <c r="Q71" s="42">
        <f>VLOOKUP(Teams!P2,$C$157:$O$173,MATCH($S71,$C$157:$O$157,0),FALSE)</f>
        <v>2</v>
      </c>
      <c r="R71" s="8" t="s">
        <v>18</v>
      </c>
      <c r="S71" s="2" t="s">
        <v>64</v>
      </c>
    </row>
    <row r="72" spans="1:20" x14ac:dyDescent="0.2">
      <c r="B72" s="18">
        <f t="shared" ref="B72:Q72" si="32">RANK(B71,$B71:$Q71,0)</f>
        <v>2</v>
      </c>
      <c r="C72" s="19">
        <f t="shared" si="32"/>
        <v>2</v>
      </c>
      <c r="D72" s="19">
        <f t="shared" si="32"/>
        <v>2</v>
      </c>
      <c r="E72" s="19">
        <f t="shared" si="32"/>
        <v>2</v>
      </c>
      <c r="F72" s="19">
        <f t="shared" si="32"/>
        <v>2</v>
      </c>
      <c r="G72" s="19">
        <f t="shared" si="32"/>
        <v>2</v>
      </c>
      <c r="H72" s="19">
        <f t="shared" si="32"/>
        <v>12</v>
      </c>
      <c r="I72" s="19">
        <f t="shared" si="32"/>
        <v>12</v>
      </c>
      <c r="J72" s="19">
        <f t="shared" si="32"/>
        <v>15</v>
      </c>
      <c r="K72" s="19">
        <f t="shared" si="32"/>
        <v>2</v>
      </c>
      <c r="L72" s="19">
        <f t="shared" si="32"/>
        <v>1</v>
      </c>
      <c r="M72" s="19">
        <f t="shared" si="32"/>
        <v>2</v>
      </c>
      <c r="N72" s="19">
        <f t="shared" si="32"/>
        <v>15</v>
      </c>
      <c r="O72" s="19">
        <f t="shared" si="32"/>
        <v>2</v>
      </c>
      <c r="P72" s="19">
        <f t="shared" si="32"/>
        <v>12</v>
      </c>
      <c r="Q72" s="20">
        <f t="shared" si="32"/>
        <v>2</v>
      </c>
    </row>
    <row r="73" spans="1:20" x14ac:dyDescent="0.2">
      <c r="B73" s="21">
        <f t="shared" ref="B73:Q73" si="33">IF(B72=1,100, IF(B72=2,96, IF(B72=3,92,IF(B72=4,88,IF(B72=5,84,IF(B72=6,80,IF(B72=7,76,IF(B72=8,72,0))))))))+IF(B72=9,68,IF(B72=10,64,IF(B72=11,60,IF(B72=12,58,IF(B72=13,56,IF(B72=14,54,IF(B72=15,52,IF(B72=16,50,0))))))))</f>
        <v>96</v>
      </c>
      <c r="C73" s="22">
        <f t="shared" si="33"/>
        <v>96</v>
      </c>
      <c r="D73" s="22">
        <f t="shared" si="33"/>
        <v>96</v>
      </c>
      <c r="E73" s="22">
        <f t="shared" si="33"/>
        <v>96</v>
      </c>
      <c r="F73" s="22">
        <f t="shared" si="33"/>
        <v>96</v>
      </c>
      <c r="G73" s="22">
        <f t="shared" si="33"/>
        <v>96</v>
      </c>
      <c r="H73" s="22">
        <f t="shared" si="33"/>
        <v>58</v>
      </c>
      <c r="I73" s="22">
        <f t="shared" si="33"/>
        <v>58</v>
      </c>
      <c r="J73" s="22">
        <f t="shared" si="33"/>
        <v>52</v>
      </c>
      <c r="K73" s="22">
        <f t="shared" si="33"/>
        <v>96</v>
      </c>
      <c r="L73" s="22">
        <f t="shared" si="33"/>
        <v>100</v>
      </c>
      <c r="M73" s="22">
        <f t="shared" si="33"/>
        <v>96</v>
      </c>
      <c r="N73" s="22">
        <f t="shared" si="33"/>
        <v>52</v>
      </c>
      <c r="O73" s="22">
        <f t="shared" si="33"/>
        <v>96</v>
      </c>
      <c r="P73" s="22">
        <f t="shared" si="33"/>
        <v>58</v>
      </c>
      <c r="Q73" s="23">
        <f t="shared" si="33"/>
        <v>96</v>
      </c>
      <c r="T73" s="17"/>
    </row>
    <row r="74" spans="1:20" x14ac:dyDescent="0.2">
      <c r="A74" s="2" t="s">
        <v>13</v>
      </c>
      <c r="B74" s="40">
        <f>VLOOKUP(Teams!A2,$C$157:$O$173,MATCH($S74,$C$157:$O$157,0),FALSE)</f>
        <v>6</v>
      </c>
      <c r="C74" s="41">
        <f>VLOOKUP(Teams!B2,$C$157:$O$173,MATCH($S74,$C$157:$O$157,0),FALSE)</f>
        <v>5</v>
      </c>
      <c r="D74" s="41">
        <f>VLOOKUP(Teams!C2,$C$157:$O$173,MATCH($S74,$C$157:$O$157,0),FALSE)</f>
        <v>2</v>
      </c>
      <c r="E74" s="41">
        <f>VLOOKUP(Teams!D2,$C$157:$O$173,MATCH($S74,$C$157:$O$157,0),FALSE)</f>
        <v>6</v>
      </c>
      <c r="F74" s="41">
        <f>VLOOKUP(Teams!E2,$C$157:$O$173,MATCH($S74,$C$157:$O$157,0),FALSE)</f>
        <v>8</v>
      </c>
      <c r="G74" s="41">
        <f>VLOOKUP(Teams!F2,$C$157:$O$173,MATCH($S74,$C$157:$O$157,0),FALSE)</f>
        <v>7</v>
      </c>
      <c r="H74" s="41">
        <f>VLOOKUP(Teams!G2,$C$157:$O$173,MATCH($S74,$C$157:$O$157,0),FALSE)</f>
        <v>4</v>
      </c>
      <c r="I74" s="41">
        <f>VLOOKUP(Teams!H2,$C$157:$O$173,MATCH($S74,$C$157:$O$157,0),FALSE)</f>
        <v>10</v>
      </c>
      <c r="J74" s="41">
        <f>VLOOKUP(Teams!I2,$C$157:$O$173,MATCH($S74,$C$157:$O$157,0),FALSE)</f>
        <v>6</v>
      </c>
      <c r="K74" s="41">
        <f>VLOOKUP(Teams!J2,$C$157:$O$173,MATCH($S74,$C$157:$O$157,0),FALSE)</f>
        <v>2</v>
      </c>
      <c r="L74" s="41">
        <f>VLOOKUP(Teams!K2,$C$157:$O$173,MATCH($S74,$C$157:$O$157,0),FALSE)</f>
        <v>5</v>
      </c>
      <c r="M74" s="41">
        <f>VLOOKUP(Teams!L2,$C$157:$O$173,MATCH($S74,$C$157:$O$157,0),FALSE)</f>
        <v>11</v>
      </c>
      <c r="N74" s="41">
        <f>VLOOKUP(Teams!M2,$C$157:$O$173,MATCH($S74,$C$157:$O$157,0),FALSE)</f>
        <v>6</v>
      </c>
      <c r="O74" s="41">
        <f>VLOOKUP(Teams!N2,$C$157:$O$173,MATCH($S74,$C$157:$O$157,0),FALSE)</f>
        <v>6</v>
      </c>
      <c r="P74" s="41">
        <f>VLOOKUP(Teams!O2,$C$157:$O$173,MATCH($S74,$C$157:$O$157,0),FALSE)</f>
        <v>8</v>
      </c>
      <c r="Q74" s="42">
        <f>VLOOKUP(Teams!P2,$C$157:$O$173,MATCH($S74,$C$157:$O$157,0),FALSE)</f>
        <v>10</v>
      </c>
      <c r="R74" s="8" t="s">
        <v>13</v>
      </c>
      <c r="S74" s="2" t="s">
        <v>65</v>
      </c>
    </row>
    <row r="75" spans="1:20" x14ac:dyDescent="0.2">
      <c r="B75" s="18">
        <f t="shared" ref="B75:Q75" si="34">RANK(B74,$B74:$Q74,0)</f>
        <v>7</v>
      </c>
      <c r="C75" s="19">
        <f t="shared" si="34"/>
        <v>12</v>
      </c>
      <c r="D75" s="19">
        <f t="shared" si="34"/>
        <v>15</v>
      </c>
      <c r="E75" s="19">
        <f t="shared" si="34"/>
        <v>7</v>
      </c>
      <c r="F75" s="19">
        <f t="shared" si="34"/>
        <v>4</v>
      </c>
      <c r="G75" s="19">
        <f t="shared" si="34"/>
        <v>6</v>
      </c>
      <c r="H75" s="19">
        <f t="shared" si="34"/>
        <v>14</v>
      </c>
      <c r="I75" s="19">
        <f t="shared" si="34"/>
        <v>2</v>
      </c>
      <c r="J75" s="19">
        <f t="shared" si="34"/>
        <v>7</v>
      </c>
      <c r="K75" s="19">
        <f t="shared" si="34"/>
        <v>15</v>
      </c>
      <c r="L75" s="19">
        <f t="shared" si="34"/>
        <v>12</v>
      </c>
      <c r="M75" s="19">
        <f t="shared" si="34"/>
        <v>1</v>
      </c>
      <c r="N75" s="19">
        <f t="shared" si="34"/>
        <v>7</v>
      </c>
      <c r="O75" s="19">
        <f t="shared" si="34"/>
        <v>7</v>
      </c>
      <c r="P75" s="19">
        <f t="shared" si="34"/>
        <v>4</v>
      </c>
      <c r="Q75" s="20">
        <f t="shared" si="34"/>
        <v>2</v>
      </c>
    </row>
    <row r="76" spans="1:20" x14ac:dyDescent="0.2">
      <c r="B76" s="21">
        <f t="shared" ref="B76:Q76" si="35">IF(B75=1,100, IF(B75=2,96, IF(B75=3,92,IF(B75=4,88,IF(B75=5,84,IF(B75=6,80,IF(B75=7,76,IF(B75=8,72,0))))))))+IF(B75=9,68,IF(B75=10,64,IF(B75=11,60,IF(B75=12,58,IF(B75=13,56,IF(B75=14,54,IF(B75=15,52,IF(B75=16,50,0))))))))</f>
        <v>76</v>
      </c>
      <c r="C76" s="22">
        <f t="shared" si="35"/>
        <v>58</v>
      </c>
      <c r="D76" s="22">
        <f t="shared" si="35"/>
        <v>52</v>
      </c>
      <c r="E76" s="22">
        <f t="shared" si="35"/>
        <v>76</v>
      </c>
      <c r="F76" s="22">
        <f t="shared" si="35"/>
        <v>88</v>
      </c>
      <c r="G76" s="22">
        <f t="shared" si="35"/>
        <v>80</v>
      </c>
      <c r="H76" s="22">
        <f t="shared" si="35"/>
        <v>54</v>
      </c>
      <c r="I76" s="22">
        <f t="shared" si="35"/>
        <v>96</v>
      </c>
      <c r="J76" s="22">
        <f t="shared" si="35"/>
        <v>76</v>
      </c>
      <c r="K76" s="22">
        <f t="shared" si="35"/>
        <v>52</v>
      </c>
      <c r="L76" s="22">
        <f t="shared" si="35"/>
        <v>58</v>
      </c>
      <c r="M76" s="22">
        <f t="shared" si="35"/>
        <v>100</v>
      </c>
      <c r="N76" s="22">
        <f t="shared" si="35"/>
        <v>76</v>
      </c>
      <c r="O76" s="22">
        <f t="shared" si="35"/>
        <v>76</v>
      </c>
      <c r="P76" s="22">
        <f t="shared" si="35"/>
        <v>88</v>
      </c>
      <c r="Q76" s="23">
        <f t="shared" si="35"/>
        <v>96</v>
      </c>
      <c r="T76" s="17"/>
    </row>
    <row r="77" spans="1:20" x14ac:dyDescent="0.2">
      <c r="A77" s="2" t="s">
        <v>7</v>
      </c>
      <c r="B77" s="40">
        <f>VLOOKUP(Teams!A2,$C$115:$N$131,MATCH($S77,$C$115:$N$115,0),FALSE)</f>
        <v>25</v>
      </c>
      <c r="C77" s="41">
        <f>VLOOKUP(Teams!B2,$C$115:$N$131,MATCH($S77,$C$115:$N$115,0),FALSE)</f>
        <v>42</v>
      </c>
      <c r="D77" s="41">
        <f>VLOOKUP(Teams!C2,$C$115:$N$131,MATCH($S77,$C$115:$N$115,0),FALSE)</f>
        <v>30</v>
      </c>
      <c r="E77" s="41">
        <f>VLOOKUP(Teams!D2,$C$115:$N$131,MATCH($S77,$C$115:$N$115,0),FALSE)</f>
        <v>26</v>
      </c>
      <c r="F77" s="41">
        <f>VLOOKUP(Teams!E2,$C$115:$N$131,MATCH($S77,$C$115:$N$115,0),FALSE)</f>
        <v>14</v>
      </c>
      <c r="G77" s="41">
        <f>VLOOKUP(Teams!F2,$C$115:$N$131,MATCH($S77,$C$115:$N$115,0),FALSE)</f>
        <v>26</v>
      </c>
      <c r="H77" s="41">
        <f>VLOOKUP(Teams!G2,$C$115:$N$131,MATCH($S77,$C$115:$N$115,0),FALSE)</f>
        <v>17</v>
      </c>
      <c r="I77" s="41">
        <f>VLOOKUP(Teams!H2,$C$115:$N$131,MATCH($S77,$C$115:$N$115,0),FALSE)</f>
        <v>24</v>
      </c>
      <c r="J77" s="41">
        <f>VLOOKUP(Teams!I2,$C$115:$N$131,MATCH($S77,$C$115:$N$115,0),FALSE)</f>
        <v>37</v>
      </c>
      <c r="K77" s="41">
        <f>VLOOKUP(Teams!J2,$C$115:$N$131,MATCH($S77,$C$115:$N$115,0),FALSE)</f>
        <v>37</v>
      </c>
      <c r="L77" s="41">
        <f>VLOOKUP(Teams!K2,$C$115:$N$131,MATCH($S77,$C$115:$N$115,0),FALSE)</f>
        <v>20</v>
      </c>
      <c r="M77" s="41">
        <f>VLOOKUP(Teams!L2,$C$115:$N$131,MATCH($S77,$C$115:$N$115,0),FALSE)</f>
        <v>26</v>
      </c>
      <c r="N77" s="41">
        <f>VLOOKUP(Teams!M2,$C$115:$N$131,MATCH($S77,$C$115:$N$115,0),FALSE)</f>
        <v>34</v>
      </c>
      <c r="O77" s="41">
        <f>VLOOKUP(Teams!N2,$C$115:$N$131,MATCH($S77,$C$115:$N$115,0),FALSE)</f>
        <v>35</v>
      </c>
      <c r="P77" s="41">
        <f>VLOOKUP(Teams!O2,$C$115:$N$131,MATCH($S77,$C$115:$N$115,0),FALSE)</f>
        <v>19</v>
      </c>
      <c r="Q77" s="42">
        <f>VLOOKUP(Teams!P2,$C$115:$N$131,MATCH($S77,$C$115:$N$115,0),FALSE)</f>
        <v>17</v>
      </c>
      <c r="R77" s="8" t="s">
        <v>7</v>
      </c>
      <c r="S77" s="2" t="s">
        <v>37</v>
      </c>
    </row>
    <row r="78" spans="1:20" x14ac:dyDescent="0.2">
      <c r="B78" s="18">
        <f t="shared" ref="B78:Q78" si="36">RANK(B77,$B77:$Q77,1)</f>
        <v>7</v>
      </c>
      <c r="C78" s="19">
        <f t="shared" si="36"/>
        <v>16</v>
      </c>
      <c r="D78" s="19">
        <f t="shared" si="36"/>
        <v>11</v>
      </c>
      <c r="E78" s="19">
        <f t="shared" si="36"/>
        <v>8</v>
      </c>
      <c r="F78" s="19">
        <f t="shared" si="36"/>
        <v>1</v>
      </c>
      <c r="G78" s="19">
        <f t="shared" si="36"/>
        <v>8</v>
      </c>
      <c r="H78" s="19">
        <f t="shared" si="36"/>
        <v>2</v>
      </c>
      <c r="I78" s="19">
        <f t="shared" si="36"/>
        <v>6</v>
      </c>
      <c r="J78" s="19">
        <f t="shared" si="36"/>
        <v>14</v>
      </c>
      <c r="K78" s="19">
        <f t="shared" si="36"/>
        <v>14</v>
      </c>
      <c r="L78" s="19">
        <f t="shared" si="36"/>
        <v>5</v>
      </c>
      <c r="M78" s="19">
        <f t="shared" si="36"/>
        <v>8</v>
      </c>
      <c r="N78" s="19">
        <f t="shared" si="36"/>
        <v>12</v>
      </c>
      <c r="O78" s="19">
        <f t="shared" si="36"/>
        <v>13</v>
      </c>
      <c r="P78" s="19">
        <f t="shared" si="36"/>
        <v>4</v>
      </c>
      <c r="Q78" s="20">
        <f t="shared" si="36"/>
        <v>2</v>
      </c>
    </row>
    <row r="79" spans="1:20" x14ac:dyDescent="0.2">
      <c r="B79" s="21">
        <f t="shared" ref="B79:Q79" si="37">IF(B78=1,100, IF(B78=2,96, IF(B78=3,92,IF(B78=4,88,IF(B78=5,84,IF(B78=6,80,IF(B78=7,76,IF(B78=8,72,0))))))))+IF(B78=9,68,IF(B78=10,64,IF(B78=11,60,IF(B78=12,58,IF(B78=13,56,IF(B78=14,54,IF(B78=15,52,IF(B78=16,50,0))))))))</f>
        <v>76</v>
      </c>
      <c r="C79" s="22">
        <f t="shared" si="37"/>
        <v>50</v>
      </c>
      <c r="D79" s="22">
        <f t="shared" si="37"/>
        <v>60</v>
      </c>
      <c r="E79" s="22">
        <f t="shared" si="37"/>
        <v>72</v>
      </c>
      <c r="F79" s="22">
        <f t="shared" si="37"/>
        <v>100</v>
      </c>
      <c r="G79" s="22">
        <f t="shared" si="37"/>
        <v>72</v>
      </c>
      <c r="H79" s="22">
        <f t="shared" si="37"/>
        <v>96</v>
      </c>
      <c r="I79" s="22">
        <f t="shared" si="37"/>
        <v>80</v>
      </c>
      <c r="J79" s="22">
        <f t="shared" si="37"/>
        <v>54</v>
      </c>
      <c r="K79" s="22">
        <f t="shared" si="37"/>
        <v>54</v>
      </c>
      <c r="L79" s="22">
        <f t="shared" si="37"/>
        <v>84</v>
      </c>
      <c r="M79" s="22">
        <f t="shared" si="37"/>
        <v>72</v>
      </c>
      <c r="N79" s="22">
        <f t="shared" si="37"/>
        <v>58</v>
      </c>
      <c r="O79" s="22">
        <f t="shared" si="37"/>
        <v>56</v>
      </c>
      <c r="P79" s="22">
        <f t="shared" si="37"/>
        <v>88</v>
      </c>
      <c r="Q79" s="23">
        <f t="shared" si="37"/>
        <v>96</v>
      </c>
      <c r="T79" s="17"/>
    </row>
    <row r="80" spans="1:20" x14ac:dyDescent="0.2">
      <c r="A80" s="2" t="s">
        <v>19</v>
      </c>
      <c r="B80" s="40">
        <f>VLOOKUP(Teams!A2,$C$115:$N$131,MATCH($S80,$C$115:$N$115,0),FALSE)</f>
        <v>199</v>
      </c>
      <c r="C80" s="41">
        <f>VLOOKUP(Teams!B2,$C$115:$N$131,MATCH($S80,$C$115:$N$115,0),FALSE)</f>
        <v>227</v>
      </c>
      <c r="D80" s="41">
        <f>VLOOKUP(Teams!C2,$C$115:$N$131,MATCH($S80,$C$115:$N$115,0),FALSE)</f>
        <v>201</v>
      </c>
      <c r="E80" s="41">
        <f>VLOOKUP(Teams!D2,$C$115:$N$131,MATCH($S80,$C$115:$N$115,0),FALSE)</f>
        <v>181</v>
      </c>
      <c r="F80" s="41">
        <f>VLOOKUP(Teams!E2,$C$115:$N$131,MATCH($S80,$C$115:$N$115,0),FALSE)</f>
        <v>170</v>
      </c>
      <c r="G80" s="41">
        <f>VLOOKUP(Teams!F2,$C$115:$N$131,MATCH($S80,$C$115:$N$115,0),FALSE)</f>
        <v>169</v>
      </c>
      <c r="H80" s="41">
        <f>VLOOKUP(Teams!G2,$C$115:$N$131,MATCH($S80,$C$115:$N$115,0),FALSE)</f>
        <v>169</v>
      </c>
      <c r="I80" s="41">
        <f>VLOOKUP(Teams!H2,$C$115:$N$131,MATCH($S80,$C$115:$N$115,0),FALSE)</f>
        <v>198</v>
      </c>
      <c r="J80" s="41">
        <f>VLOOKUP(Teams!I2,$C$115:$N$131,MATCH($S80,$C$115:$N$115,0),FALSE)</f>
        <v>187</v>
      </c>
      <c r="K80" s="41">
        <f>VLOOKUP(Teams!J2,$C$115:$N$131,MATCH($S80,$C$115:$N$115,0),FALSE)</f>
        <v>179</v>
      </c>
      <c r="L80" s="41">
        <f>VLOOKUP(Teams!K2,$C$115:$N$131,MATCH($S80,$C$115:$N$115,0),FALSE)</f>
        <v>224</v>
      </c>
      <c r="M80" s="41">
        <f>VLOOKUP(Teams!L2,$C$115:$N$131,MATCH($S80,$C$115:$N$115,0),FALSE)</f>
        <v>191</v>
      </c>
      <c r="N80" s="41">
        <f>VLOOKUP(Teams!M2,$C$115:$N$131,MATCH($S80,$C$115:$N$115,0),FALSE)</f>
        <v>209</v>
      </c>
      <c r="O80" s="41">
        <f>VLOOKUP(Teams!N2,$C$115:$N$131,MATCH($S80,$C$115:$N$115,0),FALSE)</f>
        <v>216</v>
      </c>
      <c r="P80" s="41">
        <f>VLOOKUP(Teams!O2,$C$115:$N$131,MATCH($S80,$C$115:$N$115,0),FALSE)</f>
        <v>225</v>
      </c>
      <c r="Q80" s="42">
        <f>VLOOKUP(Teams!P2,$C$115:$N$131,MATCH($S80,$C$115:$N$115,0),FALSE)</f>
        <v>247</v>
      </c>
      <c r="R80" s="8" t="s">
        <v>19</v>
      </c>
      <c r="S80" s="2" t="s">
        <v>49</v>
      </c>
    </row>
    <row r="81" spans="1:20" x14ac:dyDescent="0.2">
      <c r="B81" s="18">
        <f t="shared" ref="B81:Q81" si="38">RANK(B80,$B80:$Q80,0)</f>
        <v>8</v>
      </c>
      <c r="C81" s="19">
        <f t="shared" si="38"/>
        <v>2</v>
      </c>
      <c r="D81" s="19">
        <f t="shared" si="38"/>
        <v>7</v>
      </c>
      <c r="E81" s="19">
        <f t="shared" si="38"/>
        <v>12</v>
      </c>
      <c r="F81" s="19">
        <f t="shared" si="38"/>
        <v>14</v>
      </c>
      <c r="G81" s="19">
        <f t="shared" si="38"/>
        <v>15</v>
      </c>
      <c r="H81" s="19">
        <f t="shared" si="38"/>
        <v>15</v>
      </c>
      <c r="I81" s="19">
        <f t="shared" si="38"/>
        <v>9</v>
      </c>
      <c r="J81" s="19">
        <f t="shared" si="38"/>
        <v>11</v>
      </c>
      <c r="K81" s="19">
        <f t="shared" si="38"/>
        <v>13</v>
      </c>
      <c r="L81" s="19">
        <f t="shared" si="38"/>
        <v>4</v>
      </c>
      <c r="M81" s="19">
        <f t="shared" si="38"/>
        <v>10</v>
      </c>
      <c r="N81" s="19">
        <f t="shared" si="38"/>
        <v>6</v>
      </c>
      <c r="O81" s="19">
        <f t="shared" si="38"/>
        <v>5</v>
      </c>
      <c r="P81" s="19">
        <f t="shared" si="38"/>
        <v>3</v>
      </c>
      <c r="Q81" s="20">
        <f t="shared" si="38"/>
        <v>1</v>
      </c>
    </row>
    <row r="82" spans="1:20" x14ac:dyDescent="0.2">
      <c r="B82" s="21">
        <f t="shared" ref="B82:Q82" si="39">IF(B81=1,100, IF(B81=2,96, IF(B81=3,92,IF(B81=4,88,IF(B81=5,84,IF(B81=6,80,IF(B81=7,76,IF(B81=8,72,0))))))))+IF(B81=9,68,IF(B81=10,64,IF(B81=11,60,IF(B81=12,58,IF(B81=13,56,IF(B81=14,54,IF(B81=15,52,IF(B81=16,50,0))))))))</f>
        <v>72</v>
      </c>
      <c r="C82" s="22">
        <f t="shared" si="39"/>
        <v>96</v>
      </c>
      <c r="D82" s="22">
        <f t="shared" si="39"/>
        <v>76</v>
      </c>
      <c r="E82" s="22">
        <f t="shared" si="39"/>
        <v>58</v>
      </c>
      <c r="F82" s="22">
        <f t="shared" si="39"/>
        <v>54</v>
      </c>
      <c r="G82" s="22">
        <f t="shared" si="39"/>
        <v>52</v>
      </c>
      <c r="H82" s="22">
        <f t="shared" si="39"/>
        <v>52</v>
      </c>
      <c r="I82" s="22">
        <f t="shared" si="39"/>
        <v>68</v>
      </c>
      <c r="J82" s="22">
        <f t="shared" si="39"/>
        <v>60</v>
      </c>
      <c r="K82" s="22">
        <f t="shared" si="39"/>
        <v>56</v>
      </c>
      <c r="L82" s="22">
        <f t="shared" si="39"/>
        <v>88</v>
      </c>
      <c r="M82" s="22">
        <f t="shared" si="39"/>
        <v>64</v>
      </c>
      <c r="N82" s="22">
        <f t="shared" si="39"/>
        <v>80</v>
      </c>
      <c r="O82" s="22">
        <f t="shared" si="39"/>
        <v>84</v>
      </c>
      <c r="P82" s="22">
        <f t="shared" si="39"/>
        <v>92</v>
      </c>
      <c r="Q82" s="23">
        <f t="shared" si="39"/>
        <v>100</v>
      </c>
      <c r="T82" s="17"/>
    </row>
    <row r="83" spans="1:20" x14ac:dyDescent="0.2">
      <c r="A83" s="2" t="s">
        <v>20</v>
      </c>
      <c r="B83" s="40">
        <f>VLOOKUP(Teams!A2,$C$115:$N$131,MATCH($S83,$C$115:$N$115,0),FALSE)</f>
        <v>67</v>
      </c>
      <c r="C83" s="41">
        <f>VLOOKUP(Teams!B2,$C$115:$N$131,MATCH($S83,$C$115:$N$115,0),FALSE)</f>
        <v>84</v>
      </c>
      <c r="D83" s="41">
        <f>VLOOKUP(Teams!C2,$C$115:$N$131,MATCH($S83,$C$115:$N$115,0),FALSE)</f>
        <v>91</v>
      </c>
      <c r="E83" s="41">
        <f>VLOOKUP(Teams!D2,$C$115:$N$131,MATCH($S83,$C$115:$N$115,0),FALSE)</f>
        <v>84</v>
      </c>
      <c r="F83" s="41">
        <f>VLOOKUP(Teams!E2,$C$115:$N$131,MATCH($S83,$C$115:$N$115,0),FALSE)</f>
        <v>61</v>
      </c>
      <c r="G83" s="41">
        <f>VLOOKUP(Teams!F2,$C$115:$N$131,MATCH($S83,$C$115:$N$115,0),FALSE)</f>
        <v>82</v>
      </c>
      <c r="H83" s="41">
        <f>VLOOKUP(Teams!G2,$C$115:$N$131,MATCH($S83,$C$115:$N$115,0),FALSE)</f>
        <v>64</v>
      </c>
      <c r="I83" s="41">
        <f>VLOOKUP(Teams!H2,$C$115:$N$131,MATCH($S83,$C$115:$N$115,0),FALSE)</f>
        <v>91</v>
      </c>
      <c r="J83" s="41">
        <f>VLOOKUP(Teams!I2,$C$115:$N$131,MATCH($S83,$C$115:$N$115,0),FALSE)</f>
        <v>53</v>
      </c>
      <c r="K83" s="41">
        <f>VLOOKUP(Teams!J2,$C$115:$N$131,MATCH($S83,$C$115:$N$115,0),FALSE)</f>
        <v>63</v>
      </c>
      <c r="L83" s="41">
        <f>VLOOKUP(Teams!K2,$C$115:$N$131,MATCH($S83,$C$115:$N$115,0),FALSE)</f>
        <v>85</v>
      </c>
      <c r="M83" s="41">
        <f>VLOOKUP(Teams!L2,$C$115:$N$131,MATCH($S83,$C$115:$N$115,0),FALSE)</f>
        <v>65</v>
      </c>
      <c r="N83" s="41">
        <f>VLOOKUP(Teams!M2,$C$115:$N$131,MATCH($S83,$C$115:$N$115,0),FALSE)</f>
        <v>66</v>
      </c>
      <c r="O83" s="41">
        <f>VLOOKUP(Teams!N2,$C$115:$N$131,MATCH($S83,$C$115:$N$115,0),FALSE)</f>
        <v>68</v>
      </c>
      <c r="P83" s="41">
        <f>VLOOKUP(Teams!O2,$C$115:$N$131,MATCH($S83,$C$115:$N$115,0),FALSE)</f>
        <v>82</v>
      </c>
      <c r="Q83" s="42">
        <f>VLOOKUP(Teams!P2,$C$115:$N$131,MATCH($S83,$C$115:$N$115,0),FALSE)</f>
        <v>61</v>
      </c>
      <c r="R83" s="8" t="s">
        <v>20</v>
      </c>
      <c r="S83" s="2" t="s">
        <v>48</v>
      </c>
    </row>
    <row r="84" spans="1:20" x14ac:dyDescent="0.2">
      <c r="B84" s="18">
        <f t="shared" ref="B84:Q84" si="40">RANK(B83,$B83:$Q83,1)</f>
        <v>8</v>
      </c>
      <c r="C84" s="19">
        <f t="shared" si="40"/>
        <v>12</v>
      </c>
      <c r="D84" s="19">
        <f t="shared" si="40"/>
        <v>15</v>
      </c>
      <c r="E84" s="19">
        <f t="shared" si="40"/>
        <v>12</v>
      </c>
      <c r="F84" s="19">
        <f t="shared" si="40"/>
        <v>2</v>
      </c>
      <c r="G84" s="19">
        <f t="shared" si="40"/>
        <v>10</v>
      </c>
      <c r="H84" s="19">
        <f t="shared" si="40"/>
        <v>5</v>
      </c>
      <c r="I84" s="19">
        <f t="shared" si="40"/>
        <v>15</v>
      </c>
      <c r="J84" s="19">
        <f t="shared" si="40"/>
        <v>1</v>
      </c>
      <c r="K84" s="19">
        <f t="shared" si="40"/>
        <v>4</v>
      </c>
      <c r="L84" s="19">
        <f t="shared" si="40"/>
        <v>14</v>
      </c>
      <c r="M84" s="19">
        <f t="shared" si="40"/>
        <v>6</v>
      </c>
      <c r="N84" s="19">
        <f t="shared" si="40"/>
        <v>7</v>
      </c>
      <c r="O84" s="19">
        <f t="shared" si="40"/>
        <v>9</v>
      </c>
      <c r="P84" s="19">
        <f t="shared" si="40"/>
        <v>10</v>
      </c>
      <c r="Q84" s="20">
        <f t="shared" si="40"/>
        <v>2</v>
      </c>
    </row>
    <row r="85" spans="1:20" x14ac:dyDescent="0.2">
      <c r="B85" s="21">
        <f t="shared" ref="B85:Q85" si="41">IF(B84=1,100, IF(B84=2,96, IF(B84=3,92,IF(B84=4,88,IF(B84=5,84,IF(B84=6,80,IF(B84=7,76,IF(B84=8,72,0))))))))+IF(B84=9,68,IF(B84=10,64,IF(B84=11,60,IF(B84=12,58,IF(B84=13,56,IF(B84=14,54,IF(B84=15,52,IF(B84=16,50,0))))))))</f>
        <v>72</v>
      </c>
      <c r="C85" s="22">
        <f t="shared" si="41"/>
        <v>58</v>
      </c>
      <c r="D85" s="22">
        <f t="shared" si="41"/>
        <v>52</v>
      </c>
      <c r="E85" s="22">
        <f t="shared" si="41"/>
        <v>58</v>
      </c>
      <c r="F85" s="22">
        <f t="shared" si="41"/>
        <v>96</v>
      </c>
      <c r="G85" s="22">
        <f t="shared" si="41"/>
        <v>64</v>
      </c>
      <c r="H85" s="22">
        <f t="shared" si="41"/>
        <v>84</v>
      </c>
      <c r="I85" s="22">
        <f t="shared" si="41"/>
        <v>52</v>
      </c>
      <c r="J85" s="22">
        <f t="shared" si="41"/>
        <v>100</v>
      </c>
      <c r="K85" s="22">
        <f t="shared" si="41"/>
        <v>88</v>
      </c>
      <c r="L85" s="22">
        <f t="shared" si="41"/>
        <v>54</v>
      </c>
      <c r="M85" s="22">
        <f t="shared" si="41"/>
        <v>80</v>
      </c>
      <c r="N85" s="22">
        <f t="shared" si="41"/>
        <v>76</v>
      </c>
      <c r="O85" s="22">
        <f t="shared" si="41"/>
        <v>68</v>
      </c>
      <c r="P85" s="22">
        <f t="shared" si="41"/>
        <v>64</v>
      </c>
      <c r="Q85" s="23">
        <f t="shared" si="41"/>
        <v>96</v>
      </c>
      <c r="T85" s="17"/>
    </row>
    <row r="86" spans="1:20" x14ac:dyDescent="0.2">
      <c r="A86" s="2" t="s">
        <v>14</v>
      </c>
      <c r="B86" s="14">
        <f>VLOOKUP(Teams!A2,$C$115:$N$131,MATCH($S86,$C$115:$N$115,0),FALSE)</f>
        <v>0.224</v>
      </c>
      <c r="C86" s="15">
        <f>VLOOKUP(Teams!B2,$C$115:$N$131,MATCH($S86,$C$115:$N$115,0),FALSE)</f>
        <v>0.25900000000000001</v>
      </c>
      <c r="D86" s="15">
        <f>VLOOKUP(Teams!C2,$C$115:$N$131,MATCH($S86,$C$115:$N$115,0),FALSE)</f>
        <v>0.249</v>
      </c>
      <c r="E86" s="15">
        <f>VLOOKUP(Teams!D2,$C$115:$N$131,MATCH($S86,$C$115:$N$115,0),FALSE)</f>
        <v>0.245</v>
      </c>
      <c r="F86" s="15">
        <f>VLOOKUP(Teams!E2,$C$115:$N$131,MATCH($S86,$C$115:$N$115,0),FALSE)</f>
        <v>0.23899999999999999</v>
      </c>
      <c r="G86" s="15">
        <f>VLOOKUP(Teams!F2,$C$115:$N$131,MATCH($S86,$C$115:$N$115,0),FALSE)</f>
        <v>0.23400000000000001</v>
      </c>
      <c r="H86" s="15">
        <f>VLOOKUP(Teams!G2,$C$115:$N$131,MATCH($S86,$C$115:$N$115,0),FALSE)</f>
        <v>0.25</v>
      </c>
      <c r="I86" s="15">
        <f>VLOOKUP(Teams!H2,$C$115:$N$131,MATCH($S86,$C$115:$N$115,0),FALSE)</f>
        <v>0.223</v>
      </c>
      <c r="J86" s="15">
        <f>VLOOKUP(Teams!I2,$C$115:$N$131,MATCH($S86,$C$115:$N$115,0),FALSE)</f>
        <v>0.246</v>
      </c>
      <c r="K86" s="15">
        <f>VLOOKUP(Teams!J2,$C$115:$N$131,MATCH($S86,$C$115:$N$115,0),FALSE)</f>
        <v>0.253</v>
      </c>
      <c r="L86" s="15">
        <f>VLOOKUP(Teams!K2,$C$115:$N$131,MATCH($S86,$C$115:$N$115,0),FALSE)</f>
        <v>0.254</v>
      </c>
      <c r="M86" s="15">
        <f>VLOOKUP(Teams!L2,$C$115:$N$131,MATCH($S86,$C$115:$N$115,0),FALSE)</f>
        <v>0.215</v>
      </c>
      <c r="N86" s="15">
        <f>VLOOKUP(Teams!M2,$C$115:$N$131,MATCH($S86,$C$115:$N$115,0),FALSE)</f>
        <v>0.28199999999999997</v>
      </c>
      <c r="O86" s="15">
        <f>VLOOKUP(Teams!N2,$C$115:$N$131,MATCH($S86,$C$115:$N$115,0),FALSE)</f>
        <v>0.23300000000000001</v>
      </c>
      <c r="P86" s="15">
        <f>VLOOKUP(Teams!O2,$C$115:$N$131,MATCH($S86,$C$115:$N$115,0),FALSE)</f>
        <v>0.24199999999999999</v>
      </c>
      <c r="Q86" s="16">
        <f>VLOOKUP(Teams!P2,$C$115:$N$131,MATCH($S86,$C$115:$N$115,0),FALSE)</f>
        <v>0.22800000000000001</v>
      </c>
      <c r="R86" s="8" t="s">
        <v>14</v>
      </c>
      <c r="S86" s="2" t="s">
        <v>50</v>
      </c>
    </row>
    <row r="87" spans="1:20" x14ac:dyDescent="0.2">
      <c r="B87" s="18">
        <f>RANK(B86,$B86:$Q86,1)</f>
        <v>3</v>
      </c>
      <c r="C87" s="19">
        <f t="shared" ref="C87:Q87" si="42">RANK(C86,$B86:$Q86,1)</f>
        <v>15</v>
      </c>
      <c r="D87" s="19">
        <f t="shared" si="42"/>
        <v>11</v>
      </c>
      <c r="E87" s="19">
        <f t="shared" si="42"/>
        <v>9</v>
      </c>
      <c r="F87" s="19">
        <f t="shared" si="42"/>
        <v>7</v>
      </c>
      <c r="G87" s="19">
        <f t="shared" si="42"/>
        <v>6</v>
      </c>
      <c r="H87" s="19">
        <f t="shared" si="42"/>
        <v>12</v>
      </c>
      <c r="I87" s="19">
        <f t="shared" si="42"/>
        <v>2</v>
      </c>
      <c r="J87" s="19">
        <f t="shared" si="42"/>
        <v>10</v>
      </c>
      <c r="K87" s="19">
        <f t="shared" si="42"/>
        <v>13</v>
      </c>
      <c r="L87" s="19">
        <f t="shared" si="42"/>
        <v>14</v>
      </c>
      <c r="M87" s="19">
        <f t="shared" si="42"/>
        <v>1</v>
      </c>
      <c r="N87" s="19">
        <f t="shared" si="42"/>
        <v>16</v>
      </c>
      <c r="O87" s="19">
        <f t="shared" si="42"/>
        <v>5</v>
      </c>
      <c r="P87" s="19">
        <f t="shared" si="42"/>
        <v>8</v>
      </c>
      <c r="Q87" s="20">
        <f t="shared" si="42"/>
        <v>4</v>
      </c>
    </row>
    <row r="88" spans="1:20" x14ac:dyDescent="0.2">
      <c r="B88" s="21">
        <f t="shared" ref="B88:Q88" si="43">IF(B87=1,100, IF(B87=2,96, IF(B87=3,92,IF(B87=4,88,IF(B87=5,84,IF(B87=6,80,IF(B87=7,76,IF(B87=8,72,0))))))))+IF(B87=9,68,IF(B87=10,64,IF(B87=11,60,IF(B87=12,58,IF(B87=13,56,IF(B87=14,54,IF(B87=15,52,IF(B87=16,50,0))))))))</f>
        <v>92</v>
      </c>
      <c r="C88" s="22">
        <f t="shared" si="43"/>
        <v>52</v>
      </c>
      <c r="D88" s="22">
        <f t="shared" si="43"/>
        <v>60</v>
      </c>
      <c r="E88" s="22">
        <f t="shared" si="43"/>
        <v>68</v>
      </c>
      <c r="F88" s="22">
        <f t="shared" si="43"/>
        <v>76</v>
      </c>
      <c r="G88" s="22">
        <f t="shared" si="43"/>
        <v>80</v>
      </c>
      <c r="H88" s="22">
        <f t="shared" si="43"/>
        <v>58</v>
      </c>
      <c r="I88" s="22">
        <f t="shared" si="43"/>
        <v>96</v>
      </c>
      <c r="J88" s="22">
        <f t="shared" si="43"/>
        <v>64</v>
      </c>
      <c r="K88" s="22">
        <f t="shared" si="43"/>
        <v>56</v>
      </c>
      <c r="L88" s="22">
        <f t="shared" si="43"/>
        <v>54</v>
      </c>
      <c r="M88" s="22">
        <f t="shared" si="43"/>
        <v>100</v>
      </c>
      <c r="N88" s="22">
        <f t="shared" si="43"/>
        <v>50</v>
      </c>
      <c r="O88" s="22">
        <f t="shared" si="43"/>
        <v>84</v>
      </c>
      <c r="P88" s="22">
        <f t="shared" si="43"/>
        <v>72</v>
      </c>
      <c r="Q88" s="23">
        <f t="shared" si="43"/>
        <v>88</v>
      </c>
      <c r="T88" s="17"/>
    </row>
    <row r="89" spans="1:20" x14ac:dyDescent="0.2">
      <c r="B89" s="27"/>
      <c r="C89" s="27"/>
      <c r="D89" s="27"/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</row>
    <row r="90" spans="1:20" x14ac:dyDescent="0.2">
      <c r="B90" s="28">
        <f t="shared" ref="B90:Q90" si="44">B88+B85+B82+B79+B76+B73+B70+B67+B62+B59</f>
        <v>812</v>
      </c>
      <c r="C90" s="29">
        <f t="shared" si="44"/>
        <v>628</v>
      </c>
      <c r="D90" s="29">
        <f t="shared" si="44"/>
        <v>656</v>
      </c>
      <c r="E90" s="29">
        <f t="shared" si="44"/>
        <v>690</v>
      </c>
      <c r="F90" s="29">
        <f t="shared" si="44"/>
        <v>866</v>
      </c>
      <c r="G90" s="29">
        <f t="shared" si="44"/>
        <v>768</v>
      </c>
      <c r="H90" s="29">
        <f t="shared" si="44"/>
        <v>684</v>
      </c>
      <c r="I90" s="29">
        <f t="shared" si="44"/>
        <v>746</v>
      </c>
      <c r="J90" s="29">
        <f t="shared" si="44"/>
        <v>670</v>
      </c>
      <c r="K90" s="29">
        <f t="shared" si="44"/>
        <v>648</v>
      </c>
      <c r="L90" s="29">
        <f t="shared" si="44"/>
        <v>688</v>
      </c>
      <c r="M90" s="29">
        <f t="shared" si="44"/>
        <v>880</v>
      </c>
      <c r="N90" s="29">
        <f t="shared" si="44"/>
        <v>662</v>
      </c>
      <c r="O90" s="29">
        <f t="shared" si="44"/>
        <v>764</v>
      </c>
      <c r="P90" s="29">
        <f t="shared" si="44"/>
        <v>778</v>
      </c>
      <c r="Q90" s="30">
        <f t="shared" si="44"/>
        <v>924</v>
      </c>
    </row>
    <row r="91" spans="1:20" ht="15.75" x14ac:dyDescent="0.25">
      <c r="A91" s="10"/>
      <c r="B91" s="31" t="str">
        <f>Teams!A1</f>
        <v>ARZ</v>
      </c>
      <c r="C91" s="32" t="str">
        <f>Teams!B1</f>
        <v>BTR</v>
      </c>
      <c r="D91" s="32" t="str">
        <f>Teams!C1</f>
        <v>CDK</v>
      </c>
      <c r="E91" s="32" t="str">
        <f>Teams!D1</f>
        <v>CHB</v>
      </c>
      <c r="F91" s="32" t="str">
        <f>Teams!E1</f>
        <v>DET</v>
      </c>
      <c r="G91" s="32" t="str">
        <f>Teams!F1</f>
        <v>HUD</v>
      </c>
      <c r="H91" s="32" t="str">
        <f>Teams!G1</f>
        <v>MAM</v>
      </c>
      <c r="I91" s="32" t="str">
        <f>Teams!H1</f>
        <v>MLL</v>
      </c>
      <c r="J91" s="32" t="str">
        <f>Teams!I1</f>
        <v>NYU</v>
      </c>
      <c r="K91" s="32" t="str">
        <f>Teams!J1</f>
        <v>PCR</v>
      </c>
      <c r="L91" s="32" t="str">
        <f>Teams!K1</f>
        <v>PMV</v>
      </c>
      <c r="M91" s="32" t="str">
        <f>Teams!L1</f>
        <v>PRT</v>
      </c>
      <c r="N91" s="32" t="str">
        <f>Teams!M1</f>
        <v>SEA</v>
      </c>
      <c r="O91" s="32" t="str">
        <f>Teams!N1</f>
        <v>SPS</v>
      </c>
      <c r="P91" s="32" t="str">
        <f>Teams!O1</f>
        <v>SBS</v>
      </c>
      <c r="Q91" s="33" t="str">
        <f>Teams!P1</f>
        <v>TDR</v>
      </c>
      <c r="R91" s="12"/>
    </row>
    <row r="93" spans="1:20" x14ac:dyDescent="0.2"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</row>
    <row r="94" spans="1:20" x14ac:dyDescent="0.2">
      <c r="B94" t="s">
        <v>31</v>
      </c>
      <c r="C94"/>
      <c r="D94" t="s">
        <v>32</v>
      </c>
      <c r="E94" t="s">
        <v>76</v>
      </c>
      <c r="F94" t="s">
        <v>33</v>
      </c>
      <c r="G94" t="s">
        <v>34</v>
      </c>
      <c r="H94" t="s">
        <v>35</v>
      </c>
      <c r="I94" t="s">
        <v>36</v>
      </c>
      <c r="J94" t="s">
        <v>37</v>
      </c>
      <c r="K94" t="s">
        <v>38</v>
      </c>
      <c r="L94" t="s">
        <v>39</v>
      </c>
      <c r="M94" t="s">
        <v>40</v>
      </c>
      <c r="N94" t="s">
        <v>41</v>
      </c>
      <c r="R94" s="2"/>
      <c r="S94" s="8"/>
    </row>
    <row r="95" spans="1:20" x14ac:dyDescent="0.2">
      <c r="B95">
        <v>2023</v>
      </c>
      <c r="C95" t="s">
        <v>87</v>
      </c>
      <c r="D95">
        <v>0.26400000000000001</v>
      </c>
      <c r="E95">
        <v>806</v>
      </c>
      <c r="F95">
        <v>109</v>
      </c>
      <c r="G95">
        <v>213</v>
      </c>
      <c r="H95">
        <v>53</v>
      </c>
      <c r="I95">
        <v>4</v>
      </c>
      <c r="J95">
        <v>31</v>
      </c>
      <c r="K95">
        <v>107</v>
      </c>
      <c r="L95">
        <v>16</v>
      </c>
      <c r="M95">
        <v>6</v>
      </c>
      <c r="N95">
        <v>19</v>
      </c>
    </row>
    <row r="96" spans="1:20" x14ac:dyDescent="0.2">
      <c r="B96">
        <v>2023</v>
      </c>
      <c r="C96" t="s">
        <v>89</v>
      </c>
      <c r="D96">
        <v>0.26400000000000001</v>
      </c>
      <c r="E96">
        <v>856</v>
      </c>
      <c r="F96">
        <v>114</v>
      </c>
      <c r="G96">
        <v>226</v>
      </c>
      <c r="H96">
        <v>49</v>
      </c>
      <c r="I96">
        <v>2</v>
      </c>
      <c r="J96">
        <v>27</v>
      </c>
      <c r="K96">
        <v>109</v>
      </c>
      <c r="L96">
        <v>9</v>
      </c>
      <c r="M96">
        <v>4</v>
      </c>
      <c r="N96">
        <v>13</v>
      </c>
    </row>
    <row r="97" spans="2:14" x14ac:dyDescent="0.2">
      <c r="B97">
        <v>2023</v>
      </c>
      <c r="C97" t="s">
        <v>43</v>
      </c>
      <c r="D97">
        <v>0.26400000000000001</v>
      </c>
      <c r="E97">
        <v>838</v>
      </c>
      <c r="F97">
        <v>93</v>
      </c>
      <c r="G97">
        <v>221</v>
      </c>
      <c r="H97">
        <v>54</v>
      </c>
      <c r="I97">
        <v>5</v>
      </c>
      <c r="J97">
        <v>18</v>
      </c>
      <c r="K97">
        <v>87</v>
      </c>
      <c r="L97">
        <v>2</v>
      </c>
      <c r="M97">
        <v>1</v>
      </c>
      <c r="N97">
        <v>5</v>
      </c>
    </row>
    <row r="98" spans="2:14" x14ac:dyDescent="0.2">
      <c r="B98">
        <v>2023</v>
      </c>
      <c r="C98" t="s">
        <v>92</v>
      </c>
      <c r="D98">
        <v>0.25900000000000001</v>
      </c>
      <c r="E98">
        <v>826</v>
      </c>
      <c r="F98">
        <v>114</v>
      </c>
      <c r="G98">
        <v>214</v>
      </c>
      <c r="H98">
        <v>46</v>
      </c>
      <c r="I98">
        <v>3</v>
      </c>
      <c r="J98">
        <v>23</v>
      </c>
      <c r="K98">
        <v>105</v>
      </c>
      <c r="L98">
        <v>19</v>
      </c>
      <c r="M98">
        <v>4</v>
      </c>
      <c r="N98">
        <v>15</v>
      </c>
    </row>
    <row r="99" spans="2:14" x14ac:dyDescent="0.2">
      <c r="B99">
        <v>2023</v>
      </c>
      <c r="C99" t="s">
        <v>97</v>
      </c>
      <c r="D99">
        <v>0.252</v>
      </c>
      <c r="E99">
        <v>833</v>
      </c>
      <c r="F99">
        <v>108</v>
      </c>
      <c r="G99">
        <v>210</v>
      </c>
      <c r="H99">
        <v>39</v>
      </c>
      <c r="I99">
        <v>3</v>
      </c>
      <c r="J99">
        <v>31</v>
      </c>
      <c r="K99">
        <v>106</v>
      </c>
      <c r="L99">
        <v>8</v>
      </c>
      <c r="M99">
        <v>4</v>
      </c>
      <c r="N99">
        <v>9</v>
      </c>
    </row>
    <row r="100" spans="2:14" x14ac:dyDescent="0.2">
      <c r="B100">
        <v>2023</v>
      </c>
      <c r="C100" t="s">
        <v>82</v>
      </c>
      <c r="D100">
        <v>0.251</v>
      </c>
      <c r="E100">
        <v>833</v>
      </c>
      <c r="F100">
        <v>107</v>
      </c>
      <c r="G100">
        <v>209</v>
      </c>
      <c r="H100">
        <v>47</v>
      </c>
      <c r="I100">
        <v>3</v>
      </c>
      <c r="J100">
        <v>18</v>
      </c>
      <c r="K100">
        <v>105</v>
      </c>
      <c r="L100">
        <v>6</v>
      </c>
      <c r="M100">
        <v>2</v>
      </c>
      <c r="N100">
        <v>9</v>
      </c>
    </row>
    <row r="101" spans="2:14" x14ac:dyDescent="0.2">
      <c r="B101">
        <v>2023</v>
      </c>
      <c r="C101" t="s">
        <v>98</v>
      </c>
      <c r="D101">
        <v>0.249</v>
      </c>
      <c r="E101">
        <v>836</v>
      </c>
      <c r="F101">
        <v>99</v>
      </c>
      <c r="G101">
        <v>208</v>
      </c>
      <c r="H101">
        <v>53</v>
      </c>
      <c r="I101">
        <v>3</v>
      </c>
      <c r="J101">
        <v>22</v>
      </c>
      <c r="K101">
        <v>97</v>
      </c>
      <c r="L101">
        <v>7</v>
      </c>
      <c r="M101">
        <v>3</v>
      </c>
      <c r="N101">
        <v>14</v>
      </c>
    </row>
    <row r="102" spans="2:14" x14ac:dyDescent="0.2">
      <c r="B102">
        <v>2023</v>
      </c>
      <c r="C102" t="s">
        <v>80</v>
      </c>
      <c r="D102">
        <v>0.246</v>
      </c>
      <c r="E102">
        <v>805</v>
      </c>
      <c r="F102">
        <v>122</v>
      </c>
      <c r="G102">
        <v>198</v>
      </c>
      <c r="H102">
        <v>42</v>
      </c>
      <c r="I102">
        <v>3</v>
      </c>
      <c r="J102">
        <v>45</v>
      </c>
      <c r="K102">
        <v>114</v>
      </c>
      <c r="L102">
        <v>5</v>
      </c>
      <c r="M102">
        <v>3</v>
      </c>
      <c r="N102">
        <v>7</v>
      </c>
    </row>
    <row r="103" spans="2:14" x14ac:dyDescent="0.2">
      <c r="B103">
        <v>2023</v>
      </c>
      <c r="C103" t="s">
        <v>102</v>
      </c>
      <c r="D103">
        <v>0.24</v>
      </c>
      <c r="E103">
        <v>863</v>
      </c>
      <c r="F103">
        <v>106</v>
      </c>
      <c r="G103">
        <v>207</v>
      </c>
      <c r="H103">
        <v>38</v>
      </c>
      <c r="I103">
        <v>4</v>
      </c>
      <c r="J103">
        <v>32</v>
      </c>
      <c r="K103">
        <v>102</v>
      </c>
      <c r="L103">
        <v>4</v>
      </c>
      <c r="M103">
        <v>2</v>
      </c>
      <c r="N103">
        <v>21</v>
      </c>
    </row>
    <row r="104" spans="2:14" x14ac:dyDescent="0.2">
      <c r="B104">
        <v>2023</v>
      </c>
      <c r="C104" t="s">
        <v>99</v>
      </c>
      <c r="D104">
        <v>0.23599999999999999</v>
      </c>
      <c r="E104">
        <v>833</v>
      </c>
      <c r="F104">
        <v>85</v>
      </c>
      <c r="G104">
        <v>197</v>
      </c>
      <c r="H104">
        <v>34</v>
      </c>
      <c r="I104">
        <v>4</v>
      </c>
      <c r="J104">
        <v>22</v>
      </c>
      <c r="K104">
        <v>82</v>
      </c>
      <c r="L104">
        <v>9</v>
      </c>
      <c r="M104">
        <v>3</v>
      </c>
      <c r="N104">
        <v>15</v>
      </c>
    </row>
    <row r="105" spans="2:14" x14ac:dyDescent="0.2">
      <c r="B105">
        <v>2023</v>
      </c>
      <c r="C105" t="s">
        <v>91</v>
      </c>
      <c r="D105">
        <v>0.23499999999999999</v>
      </c>
      <c r="E105">
        <v>812</v>
      </c>
      <c r="F105">
        <v>80</v>
      </c>
      <c r="G105">
        <v>191</v>
      </c>
      <c r="H105">
        <v>42</v>
      </c>
      <c r="I105">
        <v>4</v>
      </c>
      <c r="J105">
        <v>18</v>
      </c>
      <c r="K105">
        <v>70</v>
      </c>
      <c r="L105">
        <v>7</v>
      </c>
      <c r="M105">
        <v>2</v>
      </c>
      <c r="N105">
        <v>6</v>
      </c>
    </row>
    <row r="106" spans="2:14" x14ac:dyDescent="0.2">
      <c r="B106">
        <v>2023</v>
      </c>
      <c r="C106" t="s">
        <v>85</v>
      </c>
      <c r="D106">
        <v>0.23100000000000001</v>
      </c>
      <c r="E106">
        <v>826</v>
      </c>
      <c r="F106">
        <v>100</v>
      </c>
      <c r="G106">
        <v>191</v>
      </c>
      <c r="H106">
        <v>48</v>
      </c>
      <c r="I106">
        <v>5</v>
      </c>
      <c r="J106">
        <v>29</v>
      </c>
      <c r="K106">
        <v>96</v>
      </c>
      <c r="L106">
        <v>9</v>
      </c>
      <c r="M106">
        <v>7</v>
      </c>
      <c r="N106">
        <v>10</v>
      </c>
    </row>
    <row r="107" spans="2:14" x14ac:dyDescent="0.2">
      <c r="B107">
        <v>2023</v>
      </c>
      <c r="C107" t="s">
        <v>42</v>
      </c>
      <c r="D107">
        <v>0.22700000000000001</v>
      </c>
      <c r="E107">
        <v>818</v>
      </c>
      <c r="F107">
        <v>113</v>
      </c>
      <c r="G107">
        <v>186</v>
      </c>
      <c r="H107">
        <v>38</v>
      </c>
      <c r="I107">
        <v>3</v>
      </c>
      <c r="J107">
        <v>38</v>
      </c>
      <c r="K107">
        <v>110</v>
      </c>
      <c r="L107">
        <v>7</v>
      </c>
      <c r="M107">
        <v>4</v>
      </c>
      <c r="N107">
        <v>7</v>
      </c>
    </row>
    <row r="108" spans="2:14" x14ac:dyDescent="0.2">
      <c r="B108">
        <v>2023</v>
      </c>
      <c r="C108" t="s">
        <v>52</v>
      </c>
      <c r="D108">
        <v>0.22500000000000001</v>
      </c>
      <c r="E108">
        <v>818</v>
      </c>
      <c r="F108">
        <v>98</v>
      </c>
      <c r="G108">
        <v>184</v>
      </c>
      <c r="H108">
        <v>34</v>
      </c>
      <c r="I108">
        <v>5</v>
      </c>
      <c r="J108">
        <v>19</v>
      </c>
      <c r="K108">
        <v>92</v>
      </c>
      <c r="L108">
        <v>7</v>
      </c>
      <c r="M108">
        <v>3</v>
      </c>
      <c r="N108">
        <v>8</v>
      </c>
    </row>
    <row r="109" spans="2:14" x14ac:dyDescent="0.2">
      <c r="B109">
        <v>2023</v>
      </c>
      <c r="C109" t="s">
        <v>101</v>
      </c>
      <c r="D109">
        <v>0.22500000000000001</v>
      </c>
      <c r="E109">
        <v>797</v>
      </c>
      <c r="F109">
        <v>89</v>
      </c>
      <c r="G109">
        <v>179</v>
      </c>
      <c r="H109">
        <v>34</v>
      </c>
      <c r="I109">
        <v>1</v>
      </c>
      <c r="J109">
        <v>24</v>
      </c>
      <c r="K109">
        <v>87</v>
      </c>
      <c r="L109">
        <v>21</v>
      </c>
      <c r="M109">
        <v>11</v>
      </c>
      <c r="N109">
        <v>9</v>
      </c>
    </row>
    <row r="110" spans="2:14" x14ac:dyDescent="0.2">
      <c r="B110">
        <v>2023</v>
      </c>
      <c r="C110" t="s">
        <v>51</v>
      </c>
      <c r="D110">
        <v>0.21</v>
      </c>
      <c r="E110">
        <v>800</v>
      </c>
      <c r="F110">
        <v>78</v>
      </c>
      <c r="G110">
        <v>168</v>
      </c>
      <c r="H110">
        <v>30</v>
      </c>
      <c r="I110">
        <v>3</v>
      </c>
      <c r="J110">
        <v>32</v>
      </c>
      <c r="K110">
        <v>76</v>
      </c>
      <c r="L110">
        <v>5</v>
      </c>
      <c r="M110">
        <v>1</v>
      </c>
      <c r="N110">
        <v>9</v>
      </c>
    </row>
    <row r="111" spans="2:14" x14ac:dyDescent="0.2">
      <c r="B111"/>
      <c r="C111"/>
      <c r="D111"/>
      <c r="E111"/>
      <c r="F111"/>
      <c r="G111"/>
      <c r="H111"/>
      <c r="I111"/>
      <c r="J111"/>
      <c r="K111"/>
      <c r="L111"/>
      <c r="M111"/>
      <c r="N111"/>
    </row>
    <row r="112" spans="2:14" x14ac:dyDescent="0.2">
      <c r="B112" s="45"/>
      <c r="C112"/>
      <c r="D112">
        <v>0.24299999999999999</v>
      </c>
      <c r="E112">
        <v>13200</v>
      </c>
      <c r="F112">
        <v>1615</v>
      </c>
      <c r="G112">
        <v>3202</v>
      </c>
      <c r="H112">
        <v>681</v>
      </c>
      <c r="I112">
        <v>55</v>
      </c>
      <c r="J112">
        <v>429</v>
      </c>
      <c r="K112">
        <v>1545</v>
      </c>
      <c r="L112">
        <v>141</v>
      </c>
      <c r="M112">
        <v>60</v>
      </c>
      <c r="N112">
        <v>176</v>
      </c>
    </row>
    <row r="113" spans="2:19" x14ac:dyDescent="0.2">
      <c r="H113" s="34"/>
      <c r="I113" s="34"/>
      <c r="J113" s="34"/>
      <c r="K113" s="34"/>
      <c r="L113" s="34"/>
      <c r="M113" s="34"/>
    </row>
    <row r="114" spans="2:19" x14ac:dyDescent="0.2">
      <c r="H114" s="34"/>
      <c r="I114" s="34"/>
      <c r="J114" s="34"/>
      <c r="K114" s="34"/>
      <c r="L114" s="34"/>
      <c r="M114" s="34"/>
    </row>
    <row r="115" spans="2:19" x14ac:dyDescent="0.2">
      <c r="B115" t="s">
        <v>31</v>
      </c>
      <c r="C115"/>
      <c r="D115" t="s">
        <v>12</v>
      </c>
      <c r="E115" t="s">
        <v>44</v>
      </c>
      <c r="F115" t="s">
        <v>45</v>
      </c>
      <c r="G115" t="s">
        <v>46</v>
      </c>
      <c r="H115" t="s">
        <v>34</v>
      </c>
      <c r="I115" t="s">
        <v>33</v>
      </c>
      <c r="J115" t="s">
        <v>47</v>
      </c>
      <c r="K115" t="s">
        <v>37</v>
      </c>
      <c r="L115" t="s">
        <v>48</v>
      </c>
      <c r="M115" t="s">
        <v>49</v>
      </c>
      <c r="N115" t="s">
        <v>50</v>
      </c>
      <c r="R115" s="2"/>
      <c r="S115" s="8"/>
    </row>
    <row r="116" spans="2:19" x14ac:dyDescent="0.2">
      <c r="B116">
        <v>2023</v>
      </c>
      <c r="C116" t="s">
        <v>98</v>
      </c>
      <c r="D116">
        <v>2.79</v>
      </c>
      <c r="E116">
        <v>16</v>
      </c>
      <c r="F116">
        <v>8</v>
      </c>
      <c r="G116">
        <v>222.2</v>
      </c>
      <c r="H116">
        <v>202</v>
      </c>
      <c r="I116">
        <v>80</v>
      </c>
      <c r="J116">
        <v>69</v>
      </c>
      <c r="K116">
        <v>19</v>
      </c>
      <c r="L116">
        <v>82</v>
      </c>
      <c r="M116">
        <v>225</v>
      </c>
      <c r="N116">
        <v>0.24199999999999999</v>
      </c>
    </row>
    <row r="117" spans="2:19" x14ac:dyDescent="0.2">
      <c r="B117">
        <v>2023</v>
      </c>
      <c r="C117" t="s">
        <v>87</v>
      </c>
      <c r="D117">
        <v>2.8</v>
      </c>
      <c r="E117">
        <v>18</v>
      </c>
      <c r="F117">
        <v>6</v>
      </c>
      <c r="G117">
        <v>215</v>
      </c>
      <c r="H117">
        <v>183</v>
      </c>
      <c r="I117">
        <v>72</v>
      </c>
      <c r="J117">
        <v>67</v>
      </c>
      <c r="K117">
        <v>17</v>
      </c>
      <c r="L117">
        <v>61</v>
      </c>
      <c r="M117">
        <v>247</v>
      </c>
      <c r="N117">
        <v>0.22800000000000001</v>
      </c>
    </row>
    <row r="118" spans="2:19" x14ac:dyDescent="0.2">
      <c r="B118">
        <v>2023</v>
      </c>
      <c r="C118" t="s">
        <v>80</v>
      </c>
      <c r="D118">
        <v>2.94</v>
      </c>
      <c r="E118">
        <v>19</v>
      </c>
      <c r="F118">
        <v>5</v>
      </c>
      <c r="G118">
        <v>217</v>
      </c>
      <c r="H118">
        <v>169</v>
      </c>
      <c r="I118">
        <v>76</v>
      </c>
      <c r="J118">
        <v>71</v>
      </c>
      <c r="K118">
        <v>26</v>
      </c>
      <c r="L118">
        <v>65</v>
      </c>
      <c r="M118">
        <v>191</v>
      </c>
      <c r="N118">
        <v>0.215</v>
      </c>
    </row>
    <row r="119" spans="2:19" x14ac:dyDescent="0.2">
      <c r="B119">
        <v>2023</v>
      </c>
      <c r="C119" t="s">
        <v>42</v>
      </c>
      <c r="D119">
        <v>3.3</v>
      </c>
      <c r="E119">
        <v>12</v>
      </c>
      <c r="F119">
        <v>12</v>
      </c>
      <c r="G119">
        <v>218.1</v>
      </c>
      <c r="H119">
        <v>182</v>
      </c>
      <c r="I119">
        <v>88</v>
      </c>
      <c r="J119">
        <v>80</v>
      </c>
      <c r="K119">
        <v>25</v>
      </c>
      <c r="L119">
        <v>67</v>
      </c>
      <c r="M119">
        <v>199</v>
      </c>
      <c r="N119">
        <v>0.224</v>
      </c>
    </row>
    <row r="120" spans="2:19" x14ac:dyDescent="0.2">
      <c r="B120">
        <v>2023</v>
      </c>
      <c r="C120" t="s">
        <v>43</v>
      </c>
      <c r="D120">
        <v>3.32</v>
      </c>
      <c r="E120">
        <v>13</v>
      </c>
      <c r="F120">
        <v>11</v>
      </c>
      <c r="G120">
        <v>219.2</v>
      </c>
      <c r="H120">
        <v>199</v>
      </c>
      <c r="I120">
        <v>82</v>
      </c>
      <c r="J120">
        <v>81</v>
      </c>
      <c r="K120">
        <v>14</v>
      </c>
      <c r="L120">
        <v>61</v>
      </c>
      <c r="M120">
        <v>170</v>
      </c>
      <c r="N120">
        <v>0.23899999999999999</v>
      </c>
    </row>
    <row r="121" spans="2:19" x14ac:dyDescent="0.2">
      <c r="B121">
        <v>2023</v>
      </c>
      <c r="C121" t="s">
        <v>52</v>
      </c>
      <c r="D121">
        <v>3.58</v>
      </c>
      <c r="E121">
        <v>13</v>
      </c>
      <c r="F121">
        <v>11</v>
      </c>
      <c r="G121">
        <v>221</v>
      </c>
      <c r="H121">
        <v>189</v>
      </c>
      <c r="I121">
        <v>97</v>
      </c>
      <c r="J121">
        <v>88</v>
      </c>
      <c r="K121">
        <v>26</v>
      </c>
      <c r="L121">
        <v>82</v>
      </c>
      <c r="M121">
        <v>169</v>
      </c>
      <c r="N121">
        <v>0.23400000000000001</v>
      </c>
    </row>
    <row r="122" spans="2:19" x14ac:dyDescent="0.2">
      <c r="B122">
        <v>2023</v>
      </c>
      <c r="C122" s="45" t="s">
        <v>97</v>
      </c>
      <c r="D122">
        <v>3.86</v>
      </c>
      <c r="E122">
        <v>15</v>
      </c>
      <c r="F122">
        <v>9</v>
      </c>
      <c r="G122">
        <v>216.2</v>
      </c>
      <c r="H122">
        <v>180</v>
      </c>
      <c r="I122">
        <v>97</v>
      </c>
      <c r="J122">
        <v>93</v>
      </c>
      <c r="K122">
        <v>24</v>
      </c>
      <c r="L122">
        <v>91</v>
      </c>
      <c r="M122">
        <v>198</v>
      </c>
      <c r="N122">
        <v>0.223</v>
      </c>
    </row>
    <row r="123" spans="2:19" x14ac:dyDescent="0.2">
      <c r="B123">
        <v>2023</v>
      </c>
      <c r="C123" t="s">
        <v>82</v>
      </c>
      <c r="D123">
        <v>3.86</v>
      </c>
      <c r="E123">
        <v>10</v>
      </c>
      <c r="F123">
        <v>14</v>
      </c>
      <c r="G123">
        <v>212</v>
      </c>
      <c r="H123">
        <v>197</v>
      </c>
      <c r="I123">
        <v>101</v>
      </c>
      <c r="J123">
        <v>91</v>
      </c>
      <c r="K123">
        <v>26</v>
      </c>
      <c r="L123">
        <v>84</v>
      </c>
      <c r="M123">
        <v>181</v>
      </c>
      <c r="N123">
        <v>0.245</v>
      </c>
    </row>
    <row r="124" spans="2:19" x14ac:dyDescent="0.2">
      <c r="B124">
        <v>2023</v>
      </c>
      <c r="C124" t="s">
        <v>91</v>
      </c>
      <c r="D124">
        <v>4.0999999999999996</v>
      </c>
      <c r="E124">
        <v>7</v>
      </c>
      <c r="F124">
        <v>17</v>
      </c>
      <c r="G124">
        <v>210.2</v>
      </c>
      <c r="H124">
        <v>199</v>
      </c>
      <c r="I124">
        <v>97</v>
      </c>
      <c r="J124">
        <v>96</v>
      </c>
      <c r="K124">
        <v>17</v>
      </c>
      <c r="L124">
        <v>64</v>
      </c>
      <c r="M124">
        <v>169</v>
      </c>
      <c r="N124">
        <v>0.25</v>
      </c>
    </row>
    <row r="125" spans="2:19" x14ac:dyDescent="0.2">
      <c r="B125">
        <v>2023</v>
      </c>
      <c r="C125" t="s">
        <v>89</v>
      </c>
      <c r="D125">
        <v>4.13</v>
      </c>
      <c r="E125">
        <v>10</v>
      </c>
      <c r="F125">
        <v>14</v>
      </c>
      <c r="G125">
        <v>218</v>
      </c>
      <c r="H125">
        <v>193</v>
      </c>
      <c r="I125">
        <v>112</v>
      </c>
      <c r="J125">
        <v>100</v>
      </c>
      <c r="K125">
        <v>35</v>
      </c>
      <c r="L125">
        <v>68</v>
      </c>
      <c r="M125">
        <v>216</v>
      </c>
      <c r="N125">
        <v>0.23300000000000001</v>
      </c>
    </row>
    <row r="126" spans="2:19" x14ac:dyDescent="0.2">
      <c r="B126">
        <v>2023</v>
      </c>
      <c r="C126" t="s">
        <v>101</v>
      </c>
      <c r="D126">
        <v>4.26</v>
      </c>
      <c r="E126">
        <v>11</v>
      </c>
      <c r="F126">
        <v>13</v>
      </c>
      <c r="G126">
        <v>215.1</v>
      </c>
      <c r="H126">
        <v>213</v>
      </c>
      <c r="I126">
        <v>104</v>
      </c>
      <c r="J126">
        <v>102</v>
      </c>
      <c r="K126">
        <v>20</v>
      </c>
      <c r="L126">
        <v>85</v>
      </c>
      <c r="M126">
        <v>224</v>
      </c>
      <c r="N126">
        <v>0.254</v>
      </c>
    </row>
    <row r="127" spans="2:19" x14ac:dyDescent="0.2">
      <c r="B127">
        <v>2023</v>
      </c>
      <c r="C127" t="s">
        <v>51</v>
      </c>
      <c r="D127">
        <v>4.38</v>
      </c>
      <c r="E127">
        <v>9</v>
      </c>
      <c r="F127">
        <v>15</v>
      </c>
      <c r="G127">
        <v>213.2</v>
      </c>
      <c r="H127">
        <v>205</v>
      </c>
      <c r="I127">
        <v>107</v>
      </c>
      <c r="J127">
        <v>104</v>
      </c>
      <c r="K127">
        <v>37</v>
      </c>
      <c r="L127">
        <v>53</v>
      </c>
      <c r="M127">
        <v>187</v>
      </c>
      <c r="N127">
        <v>0.246</v>
      </c>
    </row>
    <row r="128" spans="2:19" x14ac:dyDescent="0.2">
      <c r="B128">
        <v>2023</v>
      </c>
      <c r="C128" t="s">
        <v>102</v>
      </c>
      <c r="D128">
        <v>4.43</v>
      </c>
      <c r="E128">
        <v>10</v>
      </c>
      <c r="F128">
        <v>14</v>
      </c>
      <c r="G128">
        <v>225.2</v>
      </c>
      <c r="H128">
        <v>218</v>
      </c>
      <c r="I128">
        <v>128</v>
      </c>
      <c r="J128">
        <v>111</v>
      </c>
      <c r="K128">
        <v>30</v>
      </c>
      <c r="L128">
        <v>91</v>
      </c>
      <c r="M128">
        <v>201</v>
      </c>
      <c r="N128">
        <v>0.249</v>
      </c>
    </row>
    <row r="129" spans="2:17" x14ac:dyDescent="0.2">
      <c r="B129">
        <v>2023</v>
      </c>
      <c r="C129" t="s">
        <v>92</v>
      </c>
      <c r="D129">
        <v>4.59</v>
      </c>
      <c r="E129">
        <v>10</v>
      </c>
      <c r="F129">
        <v>14</v>
      </c>
      <c r="G129">
        <v>213.2</v>
      </c>
      <c r="H129">
        <v>209</v>
      </c>
      <c r="I129">
        <v>115</v>
      </c>
      <c r="J129">
        <v>109</v>
      </c>
      <c r="K129">
        <v>37</v>
      </c>
      <c r="L129">
        <v>63</v>
      </c>
      <c r="M129">
        <v>179</v>
      </c>
      <c r="N129">
        <v>0.253</v>
      </c>
    </row>
    <row r="130" spans="2:17" x14ac:dyDescent="0.2">
      <c r="B130">
        <v>2023</v>
      </c>
      <c r="C130" t="s">
        <v>85</v>
      </c>
      <c r="D130">
        <v>4.8899999999999997</v>
      </c>
      <c r="E130">
        <v>11</v>
      </c>
      <c r="F130">
        <v>13</v>
      </c>
      <c r="G130">
        <v>217</v>
      </c>
      <c r="H130">
        <v>245</v>
      </c>
      <c r="I130">
        <v>127</v>
      </c>
      <c r="J130">
        <v>118</v>
      </c>
      <c r="K130">
        <v>34</v>
      </c>
      <c r="L130">
        <v>66</v>
      </c>
      <c r="M130">
        <v>209</v>
      </c>
      <c r="N130">
        <v>0.28199999999999997</v>
      </c>
    </row>
    <row r="131" spans="2:17" x14ac:dyDescent="0.2">
      <c r="B131">
        <v>2023</v>
      </c>
      <c r="C131" t="s">
        <v>99</v>
      </c>
      <c r="D131">
        <v>5.0199999999999996</v>
      </c>
      <c r="E131">
        <v>8</v>
      </c>
      <c r="F131">
        <v>16</v>
      </c>
      <c r="G131">
        <v>215</v>
      </c>
      <c r="H131">
        <v>219</v>
      </c>
      <c r="I131">
        <v>132</v>
      </c>
      <c r="J131">
        <v>120</v>
      </c>
      <c r="K131">
        <v>42</v>
      </c>
      <c r="L131">
        <v>84</v>
      </c>
      <c r="M131">
        <v>227</v>
      </c>
      <c r="N131">
        <v>0.25900000000000001</v>
      </c>
    </row>
    <row r="132" spans="2:17" x14ac:dyDescent="0.2">
      <c r="B132"/>
      <c r="C132"/>
      <c r="D132"/>
      <c r="E132"/>
      <c r="F132"/>
      <c r="G132"/>
      <c r="H132"/>
      <c r="I132"/>
      <c r="J132"/>
      <c r="K132"/>
      <c r="L132"/>
      <c r="M132"/>
      <c r="N132"/>
    </row>
    <row r="133" spans="2:17" x14ac:dyDescent="0.2">
      <c r="B133" s="45"/>
      <c r="C133"/>
      <c r="D133">
        <v>3.89</v>
      </c>
      <c r="E133">
        <v>192</v>
      </c>
      <c r="F133">
        <v>192</v>
      </c>
      <c r="G133">
        <v>3471.1</v>
      </c>
      <c r="H133">
        <v>3202</v>
      </c>
      <c r="I133">
        <v>1615</v>
      </c>
      <c r="J133">
        <v>1500</v>
      </c>
      <c r="K133">
        <v>429</v>
      </c>
      <c r="L133">
        <v>1167</v>
      </c>
      <c r="M133">
        <v>3192</v>
      </c>
      <c r="N133">
        <v>0.24299999999999999</v>
      </c>
    </row>
    <row r="136" spans="2:17" x14ac:dyDescent="0.2">
      <c r="B136" t="s">
        <v>31</v>
      </c>
      <c r="C136"/>
      <c r="D136" t="s">
        <v>53</v>
      </c>
      <c r="E136" t="s">
        <v>75</v>
      </c>
      <c r="F136" t="s">
        <v>86</v>
      </c>
      <c r="G136" t="s">
        <v>54</v>
      </c>
      <c r="H136" t="s">
        <v>48</v>
      </c>
      <c r="I136" t="s">
        <v>55</v>
      </c>
      <c r="J136" t="s">
        <v>49</v>
      </c>
      <c r="K136" t="s">
        <v>56</v>
      </c>
      <c r="L136" t="s">
        <v>57</v>
      </c>
      <c r="M136" t="s">
        <v>58</v>
      </c>
      <c r="N136" t="s">
        <v>59</v>
      </c>
      <c r="O136" t="s">
        <v>60</v>
      </c>
      <c r="P136" t="s">
        <v>61</v>
      </c>
      <c r="Q136" t="s">
        <v>62</v>
      </c>
    </row>
    <row r="137" spans="2:17" x14ac:dyDescent="0.2">
      <c r="B137">
        <v>2023</v>
      </c>
      <c r="C137" t="s">
        <v>3</v>
      </c>
      <c r="D137">
        <v>0.30499999999999999</v>
      </c>
      <c r="E137">
        <v>0.42099999999999999</v>
      </c>
      <c r="F137">
        <v>0.72599999999999998</v>
      </c>
      <c r="G137">
        <v>24</v>
      </c>
      <c r="H137">
        <v>90</v>
      </c>
      <c r="I137">
        <v>5</v>
      </c>
      <c r="J137">
        <v>195</v>
      </c>
      <c r="K137">
        <v>4</v>
      </c>
      <c r="L137">
        <v>0</v>
      </c>
      <c r="M137">
        <v>5</v>
      </c>
      <c r="N137">
        <v>18</v>
      </c>
      <c r="O137">
        <v>344</v>
      </c>
      <c r="P137">
        <v>14</v>
      </c>
      <c r="Q137">
        <v>24</v>
      </c>
    </row>
    <row r="138" spans="2:17" x14ac:dyDescent="0.2">
      <c r="B138">
        <v>2023</v>
      </c>
      <c r="C138" t="s">
        <v>100</v>
      </c>
      <c r="D138">
        <v>0.28399999999999997</v>
      </c>
      <c r="E138">
        <v>0.36599999999999999</v>
      </c>
      <c r="F138">
        <v>0.65100000000000002</v>
      </c>
      <c r="G138">
        <v>24</v>
      </c>
      <c r="H138">
        <v>46</v>
      </c>
      <c r="I138">
        <v>2</v>
      </c>
      <c r="J138">
        <v>189</v>
      </c>
      <c r="K138">
        <v>11</v>
      </c>
      <c r="L138">
        <v>2</v>
      </c>
      <c r="M138">
        <v>3</v>
      </c>
      <c r="N138">
        <v>11</v>
      </c>
      <c r="O138">
        <v>305</v>
      </c>
      <c r="P138">
        <v>5</v>
      </c>
      <c r="Q138">
        <v>17</v>
      </c>
    </row>
    <row r="139" spans="2:17" x14ac:dyDescent="0.2">
      <c r="B139">
        <v>2023</v>
      </c>
      <c r="C139" t="s">
        <v>103</v>
      </c>
      <c r="D139">
        <v>0.29899999999999999</v>
      </c>
      <c r="E139">
        <v>0.40400000000000003</v>
      </c>
      <c r="F139">
        <v>0.70299999999999996</v>
      </c>
      <c r="G139">
        <v>24</v>
      </c>
      <c r="H139">
        <v>71</v>
      </c>
      <c r="I139">
        <v>1</v>
      </c>
      <c r="J139">
        <v>221</v>
      </c>
      <c r="K139">
        <v>4</v>
      </c>
      <c r="L139">
        <v>2</v>
      </c>
      <c r="M139">
        <v>5</v>
      </c>
      <c r="N139">
        <v>19</v>
      </c>
      <c r="O139">
        <v>349</v>
      </c>
      <c r="P139">
        <v>15</v>
      </c>
      <c r="Q139">
        <v>17</v>
      </c>
    </row>
    <row r="140" spans="2:17" x14ac:dyDescent="0.2">
      <c r="B140">
        <v>2023</v>
      </c>
      <c r="C140" t="s">
        <v>95</v>
      </c>
      <c r="D140">
        <v>0.318</v>
      </c>
      <c r="E140">
        <v>0.379</v>
      </c>
      <c r="F140">
        <v>0.69699999999999995</v>
      </c>
      <c r="G140">
        <v>24</v>
      </c>
      <c r="H140">
        <v>70</v>
      </c>
      <c r="I140">
        <v>5</v>
      </c>
      <c r="J140">
        <v>204</v>
      </c>
      <c r="K140">
        <v>14</v>
      </c>
      <c r="L140">
        <v>5</v>
      </c>
      <c r="M140">
        <v>4</v>
      </c>
      <c r="N140">
        <v>13</v>
      </c>
      <c r="O140">
        <v>316</v>
      </c>
      <c r="P140">
        <v>16</v>
      </c>
      <c r="Q140">
        <v>2</v>
      </c>
    </row>
    <row r="141" spans="2:17" x14ac:dyDescent="0.2">
      <c r="B141">
        <v>2023</v>
      </c>
      <c r="C141" t="s">
        <v>4</v>
      </c>
      <c r="D141">
        <v>0.32600000000000001</v>
      </c>
      <c r="E141">
        <v>0.40500000000000003</v>
      </c>
      <c r="F141">
        <v>0.73099999999999998</v>
      </c>
      <c r="G141">
        <v>24</v>
      </c>
      <c r="H141">
        <v>67</v>
      </c>
      <c r="I141">
        <v>2</v>
      </c>
      <c r="J141">
        <v>200</v>
      </c>
      <c r="K141">
        <v>13</v>
      </c>
      <c r="L141">
        <v>1</v>
      </c>
      <c r="M141">
        <v>5</v>
      </c>
      <c r="N141">
        <v>24</v>
      </c>
      <c r="O141">
        <v>339</v>
      </c>
      <c r="P141">
        <v>7</v>
      </c>
      <c r="Q141">
        <v>11</v>
      </c>
    </row>
    <row r="142" spans="2:17" x14ac:dyDescent="0.2">
      <c r="B142">
        <v>2023</v>
      </c>
      <c r="C142" t="s">
        <v>10</v>
      </c>
      <c r="D142">
        <v>0.311</v>
      </c>
      <c r="E142">
        <v>0.34799999999999998</v>
      </c>
      <c r="F142">
        <v>0.65900000000000003</v>
      </c>
      <c r="G142">
        <v>24</v>
      </c>
      <c r="H142">
        <v>85</v>
      </c>
      <c r="I142">
        <v>8</v>
      </c>
      <c r="J142">
        <v>226</v>
      </c>
      <c r="K142">
        <v>18</v>
      </c>
      <c r="L142">
        <v>7</v>
      </c>
      <c r="M142">
        <v>3</v>
      </c>
      <c r="N142">
        <v>16</v>
      </c>
      <c r="O142">
        <v>285</v>
      </c>
      <c r="P142">
        <v>9</v>
      </c>
      <c r="Q142">
        <v>10</v>
      </c>
    </row>
    <row r="143" spans="2:17" x14ac:dyDescent="0.2">
      <c r="B143">
        <v>2023</v>
      </c>
      <c r="C143" t="s">
        <v>93</v>
      </c>
      <c r="D143">
        <v>0.31900000000000001</v>
      </c>
      <c r="E143">
        <v>0.36299999999999999</v>
      </c>
      <c r="F143">
        <v>0.68200000000000005</v>
      </c>
      <c r="G143">
        <v>24</v>
      </c>
      <c r="H143">
        <v>83</v>
      </c>
      <c r="I143">
        <v>6</v>
      </c>
      <c r="J143">
        <v>208</v>
      </c>
      <c r="K143">
        <v>17</v>
      </c>
      <c r="L143">
        <v>2</v>
      </c>
      <c r="M143">
        <v>1</v>
      </c>
      <c r="N143">
        <v>19</v>
      </c>
      <c r="O143">
        <v>295</v>
      </c>
      <c r="P143">
        <v>10</v>
      </c>
      <c r="Q143">
        <v>8</v>
      </c>
    </row>
    <row r="144" spans="2:17" x14ac:dyDescent="0.2">
      <c r="B144">
        <v>2023</v>
      </c>
      <c r="C144" t="s">
        <v>96</v>
      </c>
      <c r="D144">
        <v>0.32500000000000001</v>
      </c>
      <c r="E144">
        <v>0.41799999999999998</v>
      </c>
      <c r="F144">
        <v>0.74199999999999999</v>
      </c>
      <c r="G144">
        <v>24</v>
      </c>
      <c r="H144">
        <v>77</v>
      </c>
      <c r="I144">
        <v>5</v>
      </c>
      <c r="J144">
        <v>184</v>
      </c>
      <c r="K144">
        <v>13</v>
      </c>
      <c r="L144">
        <v>0</v>
      </c>
      <c r="M144">
        <v>1</v>
      </c>
      <c r="N144">
        <v>12</v>
      </c>
      <c r="O144">
        <v>348</v>
      </c>
      <c r="P144">
        <v>10</v>
      </c>
      <c r="Q144">
        <v>21</v>
      </c>
    </row>
    <row r="145" spans="2:17" x14ac:dyDescent="0.2">
      <c r="B145">
        <v>2023</v>
      </c>
      <c r="C145" t="s">
        <v>29</v>
      </c>
      <c r="D145">
        <v>0.27100000000000002</v>
      </c>
      <c r="E145">
        <v>0.375</v>
      </c>
      <c r="F145">
        <v>0.64600000000000002</v>
      </c>
      <c r="G145">
        <v>24</v>
      </c>
      <c r="H145">
        <v>65</v>
      </c>
      <c r="I145">
        <v>3</v>
      </c>
      <c r="J145">
        <v>206</v>
      </c>
      <c r="K145">
        <v>3</v>
      </c>
      <c r="L145">
        <v>0</v>
      </c>
      <c r="M145">
        <v>2</v>
      </c>
      <c r="N145">
        <v>12</v>
      </c>
      <c r="O145">
        <v>300</v>
      </c>
      <c r="P145">
        <v>10</v>
      </c>
      <c r="Q145">
        <v>22</v>
      </c>
    </row>
    <row r="146" spans="2:17" x14ac:dyDescent="0.2">
      <c r="B146">
        <v>2023</v>
      </c>
      <c r="C146" t="s">
        <v>94</v>
      </c>
      <c r="D146">
        <v>0.33800000000000002</v>
      </c>
      <c r="E146">
        <v>0.40600000000000003</v>
      </c>
      <c r="F146">
        <v>0.74299999999999999</v>
      </c>
      <c r="G146">
        <v>24</v>
      </c>
      <c r="H146">
        <v>87</v>
      </c>
      <c r="I146">
        <v>6</v>
      </c>
      <c r="J146">
        <v>209</v>
      </c>
      <c r="K146">
        <v>13</v>
      </c>
      <c r="L146">
        <v>3</v>
      </c>
      <c r="M146">
        <v>4</v>
      </c>
      <c r="N146">
        <v>16</v>
      </c>
      <c r="O146">
        <v>335</v>
      </c>
      <c r="P146">
        <v>11</v>
      </c>
      <c r="Q146">
        <v>12</v>
      </c>
    </row>
    <row r="147" spans="2:17" x14ac:dyDescent="0.2">
      <c r="B147">
        <v>2023</v>
      </c>
      <c r="C147" t="s">
        <v>104</v>
      </c>
      <c r="D147">
        <v>0.28899999999999998</v>
      </c>
      <c r="E147">
        <v>0.36</v>
      </c>
      <c r="F147">
        <v>0.64900000000000002</v>
      </c>
      <c r="G147">
        <v>24</v>
      </c>
      <c r="H147">
        <v>63</v>
      </c>
      <c r="I147">
        <v>4</v>
      </c>
      <c r="J147">
        <v>168</v>
      </c>
      <c r="K147">
        <v>10</v>
      </c>
      <c r="L147">
        <v>1</v>
      </c>
      <c r="M147">
        <v>2</v>
      </c>
      <c r="N147">
        <v>20</v>
      </c>
      <c r="O147">
        <v>287</v>
      </c>
      <c r="P147">
        <v>10</v>
      </c>
      <c r="Q147">
        <v>14</v>
      </c>
    </row>
    <row r="148" spans="2:17" x14ac:dyDescent="0.2">
      <c r="B148">
        <v>2023</v>
      </c>
      <c r="C148" t="s">
        <v>79</v>
      </c>
      <c r="D148">
        <v>0.30299999999999999</v>
      </c>
      <c r="E148">
        <v>0.47299999999999998</v>
      </c>
      <c r="F148">
        <v>0.77600000000000002</v>
      </c>
      <c r="G148">
        <v>24</v>
      </c>
      <c r="H148">
        <v>60</v>
      </c>
      <c r="I148">
        <v>2</v>
      </c>
      <c r="J148">
        <v>172</v>
      </c>
      <c r="K148">
        <v>7</v>
      </c>
      <c r="L148">
        <v>0</v>
      </c>
      <c r="M148">
        <v>4</v>
      </c>
      <c r="N148">
        <v>17</v>
      </c>
      <c r="O148">
        <v>381</v>
      </c>
      <c r="P148">
        <v>22</v>
      </c>
      <c r="Q148">
        <v>23</v>
      </c>
    </row>
    <row r="149" spans="2:17" x14ac:dyDescent="0.2">
      <c r="B149">
        <v>2023</v>
      </c>
      <c r="C149" t="s">
        <v>83</v>
      </c>
      <c r="D149">
        <v>0.314</v>
      </c>
      <c r="E149">
        <v>0.39800000000000002</v>
      </c>
      <c r="F149">
        <v>0.71199999999999997</v>
      </c>
      <c r="G149">
        <v>24</v>
      </c>
      <c r="H149">
        <v>72</v>
      </c>
      <c r="I149">
        <v>10</v>
      </c>
      <c r="J149">
        <v>180</v>
      </c>
      <c r="K149">
        <v>9</v>
      </c>
      <c r="L149">
        <v>2</v>
      </c>
      <c r="M149">
        <v>4</v>
      </c>
      <c r="N149">
        <v>14</v>
      </c>
      <c r="O149">
        <v>333</v>
      </c>
      <c r="P149">
        <v>7</v>
      </c>
      <c r="Q149">
        <v>15</v>
      </c>
    </row>
    <row r="150" spans="2:17" x14ac:dyDescent="0.2">
      <c r="B150">
        <v>2023</v>
      </c>
      <c r="C150" t="s">
        <v>84</v>
      </c>
      <c r="D150">
        <v>0.3</v>
      </c>
      <c r="E150">
        <v>0.40699999999999997</v>
      </c>
      <c r="F150">
        <v>0.70699999999999996</v>
      </c>
      <c r="G150">
        <v>24</v>
      </c>
      <c r="H150">
        <v>68</v>
      </c>
      <c r="I150">
        <v>5</v>
      </c>
      <c r="J150">
        <v>221</v>
      </c>
      <c r="K150">
        <v>15</v>
      </c>
      <c r="L150">
        <v>2</v>
      </c>
      <c r="M150">
        <v>3</v>
      </c>
      <c r="N150">
        <v>15</v>
      </c>
      <c r="O150">
        <v>336</v>
      </c>
      <c r="P150">
        <v>15</v>
      </c>
      <c r="Q150">
        <v>14</v>
      </c>
    </row>
    <row r="151" spans="2:17" x14ac:dyDescent="0.2">
      <c r="B151">
        <v>2023</v>
      </c>
      <c r="C151" t="s">
        <v>90</v>
      </c>
      <c r="D151">
        <v>0.34100000000000003</v>
      </c>
      <c r="E151">
        <v>0.42099999999999999</v>
      </c>
      <c r="F151">
        <v>0.76100000000000001</v>
      </c>
      <c r="G151">
        <v>24</v>
      </c>
      <c r="H151">
        <v>98</v>
      </c>
      <c r="I151">
        <v>8</v>
      </c>
      <c r="J151">
        <v>229</v>
      </c>
      <c r="K151">
        <v>7</v>
      </c>
      <c r="L151">
        <v>0</v>
      </c>
      <c r="M151">
        <v>10</v>
      </c>
      <c r="N151">
        <v>16</v>
      </c>
      <c r="O151">
        <v>360</v>
      </c>
      <c r="P151">
        <v>19</v>
      </c>
      <c r="Q151">
        <v>8</v>
      </c>
    </row>
    <row r="152" spans="2:17" x14ac:dyDescent="0.2">
      <c r="B152">
        <v>2023</v>
      </c>
      <c r="C152" t="s">
        <v>88</v>
      </c>
      <c r="D152">
        <v>0.32600000000000001</v>
      </c>
      <c r="E152">
        <v>0.45500000000000002</v>
      </c>
      <c r="F152">
        <v>0.78200000000000003</v>
      </c>
      <c r="G152">
        <v>24</v>
      </c>
      <c r="H152">
        <v>65</v>
      </c>
      <c r="I152">
        <v>1</v>
      </c>
      <c r="J152">
        <v>180</v>
      </c>
      <c r="K152">
        <v>11</v>
      </c>
      <c r="L152">
        <v>1</v>
      </c>
      <c r="M152">
        <v>4</v>
      </c>
      <c r="N152">
        <v>22</v>
      </c>
      <c r="O152">
        <v>367</v>
      </c>
      <c r="P152">
        <v>13</v>
      </c>
      <c r="Q152">
        <v>18</v>
      </c>
    </row>
    <row r="153" spans="2:17" x14ac:dyDescent="0.2"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</row>
    <row r="154" spans="2:17" x14ac:dyDescent="0.2">
      <c r="B154" s="45"/>
      <c r="C154"/>
      <c r="D154">
        <v>0.311</v>
      </c>
      <c r="E154">
        <v>0.4</v>
      </c>
      <c r="F154">
        <v>0.71099999999999997</v>
      </c>
      <c r="G154">
        <v>192</v>
      </c>
      <c r="H154">
        <v>1167</v>
      </c>
      <c r="I154">
        <v>73</v>
      </c>
      <c r="J154">
        <v>3192</v>
      </c>
      <c r="K154">
        <v>169</v>
      </c>
      <c r="L154">
        <v>28</v>
      </c>
      <c r="M154">
        <v>60</v>
      </c>
      <c r="N154">
        <v>264</v>
      </c>
      <c r="O154">
        <v>5280</v>
      </c>
      <c r="P154">
        <v>193</v>
      </c>
      <c r="Q154">
        <v>236</v>
      </c>
    </row>
    <row r="157" spans="2:17" x14ac:dyDescent="0.2">
      <c r="B157" t="s">
        <v>31</v>
      </c>
      <c r="C157"/>
      <c r="D157" t="s">
        <v>63</v>
      </c>
      <c r="E157" t="s">
        <v>64</v>
      </c>
      <c r="F157" t="s">
        <v>65</v>
      </c>
      <c r="G157" t="s">
        <v>66</v>
      </c>
      <c r="H157" t="s">
        <v>55</v>
      </c>
      <c r="I157" t="s">
        <v>67</v>
      </c>
      <c r="J157" t="s">
        <v>68</v>
      </c>
      <c r="K157" t="s">
        <v>69</v>
      </c>
      <c r="L157" t="s">
        <v>70</v>
      </c>
      <c r="M157" t="s">
        <v>71</v>
      </c>
      <c r="N157" t="s">
        <v>72</v>
      </c>
      <c r="O157" t="s">
        <v>73</v>
      </c>
    </row>
    <row r="158" spans="2:17" x14ac:dyDescent="0.2">
      <c r="B158">
        <v>2023</v>
      </c>
      <c r="C158" t="s">
        <v>42</v>
      </c>
      <c r="D158">
        <v>1</v>
      </c>
      <c r="E158">
        <v>2</v>
      </c>
      <c r="F158">
        <v>6</v>
      </c>
      <c r="G158">
        <v>891</v>
      </c>
      <c r="H158">
        <v>4</v>
      </c>
      <c r="I158">
        <v>0</v>
      </c>
      <c r="J158">
        <v>7</v>
      </c>
      <c r="K158">
        <v>2</v>
      </c>
      <c r="L158">
        <v>0.22500000000000001</v>
      </c>
      <c r="M158">
        <v>114</v>
      </c>
      <c r="N158">
        <v>94</v>
      </c>
      <c r="O158">
        <v>0.82499999999999996</v>
      </c>
    </row>
    <row r="159" spans="2:17" x14ac:dyDescent="0.2">
      <c r="B159">
        <v>2023</v>
      </c>
      <c r="C159" t="s">
        <v>99</v>
      </c>
      <c r="D159">
        <v>0</v>
      </c>
      <c r="E159">
        <v>2</v>
      </c>
      <c r="F159">
        <v>5</v>
      </c>
      <c r="G159">
        <v>943</v>
      </c>
      <c r="H159">
        <v>6</v>
      </c>
      <c r="I159">
        <v>1</v>
      </c>
      <c r="J159">
        <v>13</v>
      </c>
      <c r="K159">
        <v>0</v>
      </c>
      <c r="L159">
        <v>0.36099999999999999</v>
      </c>
      <c r="M159">
        <v>119</v>
      </c>
      <c r="N159">
        <v>79</v>
      </c>
      <c r="O159">
        <v>0.66400000000000003</v>
      </c>
    </row>
    <row r="160" spans="2:17" x14ac:dyDescent="0.2">
      <c r="B160">
        <v>2023</v>
      </c>
      <c r="C160" t="s">
        <v>102</v>
      </c>
      <c r="D160">
        <v>3</v>
      </c>
      <c r="E160">
        <v>2</v>
      </c>
      <c r="F160">
        <v>2</v>
      </c>
      <c r="G160">
        <v>999</v>
      </c>
      <c r="H160">
        <v>9</v>
      </c>
      <c r="I160">
        <v>0</v>
      </c>
      <c r="J160">
        <v>4</v>
      </c>
      <c r="K160">
        <v>1</v>
      </c>
      <c r="L160">
        <v>0.23100000000000001</v>
      </c>
      <c r="M160">
        <v>138</v>
      </c>
      <c r="N160">
        <v>101</v>
      </c>
      <c r="O160">
        <v>0.73199999999999998</v>
      </c>
    </row>
    <row r="161" spans="2:15" x14ac:dyDescent="0.2">
      <c r="B161">
        <v>2023</v>
      </c>
      <c r="C161" t="s">
        <v>82</v>
      </c>
      <c r="D161">
        <v>0</v>
      </c>
      <c r="E161">
        <v>2</v>
      </c>
      <c r="F161">
        <v>6</v>
      </c>
      <c r="G161">
        <v>906</v>
      </c>
      <c r="H161">
        <v>5</v>
      </c>
      <c r="I161">
        <v>0</v>
      </c>
      <c r="J161">
        <v>6</v>
      </c>
      <c r="K161">
        <v>2</v>
      </c>
      <c r="L161">
        <v>0.26300000000000001</v>
      </c>
      <c r="M161">
        <v>133</v>
      </c>
      <c r="N161">
        <v>98</v>
      </c>
      <c r="O161">
        <v>0.73699999999999999</v>
      </c>
    </row>
    <row r="162" spans="2:15" x14ac:dyDescent="0.2">
      <c r="B162">
        <v>2023</v>
      </c>
      <c r="C162" t="s">
        <v>43</v>
      </c>
      <c r="D162">
        <v>7</v>
      </c>
      <c r="E162">
        <v>2</v>
      </c>
      <c r="F162">
        <v>8</v>
      </c>
      <c r="G162">
        <v>913</v>
      </c>
      <c r="H162">
        <v>2</v>
      </c>
      <c r="I162">
        <v>1</v>
      </c>
      <c r="J162">
        <v>4</v>
      </c>
      <c r="K162">
        <v>2</v>
      </c>
      <c r="L162">
        <v>0.44</v>
      </c>
      <c r="M162">
        <v>111</v>
      </c>
      <c r="N162">
        <v>93</v>
      </c>
      <c r="O162">
        <v>0.83799999999999997</v>
      </c>
    </row>
    <row r="163" spans="2:15" x14ac:dyDescent="0.2">
      <c r="B163">
        <v>2023</v>
      </c>
      <c r="C163" t="s">
        <v>52</v>
      </c>
      <c r="D163">
        <v>3</v>
      </c>
      <c r="E163">
        <v>2</v>
      </c>
      <c r="F163">
        <v>7</v>
      </c>
      <c r="G163">
        <v>907</v>
      </c>
      <c r="H163">
        <v>7</v>
      </c>
      <c r="I163">
        <v>0</v>
      </c>
      <c r="J163">
        <v>5</v>
      </c>
      <c r="K163">
        <v>1</v>
      </c>
      <c r="L163">
        <v>0.36799999999999999</v>
      </c>
      <c r="M163">
        <v>123</v>
      </c>
      <c r="N163">
        <v>101</v>
      </c>
      <c r="O163">
        <v>0.82099999999999995</v>
      </c>
    </row>
    <row r="164" spans="2:15" x14ac:dyDescent="0.2">
      <c r="B164">
        <v>2023</v>
      </c>
      <c r="C164" t="s">
        <v>91</v>
      </c>
      <c r="D164">
        <v>5</v>
      </c>
      <c r="E164">
        <v>1</v>
      </c>
      <c r="F164">
        <v>4</v>
      </c>
      <c r="G164">
        <v>879</v>
      </c>
      <c r="H164">
        <v>4</v>
      </c>
      <c r="I164">
        <v>1</v>
      </c>
      <c r="J164">
        <v>2</v>
      </c>
      <c r="K164">
        <v>0</v>
      </c>
      <c r="L164">
        <v>0.23499999999999999</v>
      </c>
      <c r="M164">
        <v>116</v>
      </c>
      <c r="N164">
        <v>86</v>
      </c>
      <c r="O164">
        <v>0.74099999999999999</v>
      </c>
    </row>
    <row r="165" spans="2:15" x14ac:dyDescent="0.2">
      <c r="B165">
        <v>2023</v>
      </c>
      <c r="C165" t="s">
        <v>97</v>
      </c>
      <c r="D165">
        <v>0</v>
      </c>
      <c r="E165">
        <v>1</v>
      </c>
      <c r="F165">
        <v>10</v>
      </c>
      <c r="G165">
        <v>911</v>
      </c>
      <c r="H165">
        <v>1</v>
      </c>
      <c r="I165">
        <v>1</v>
      </c>
      <c r="J165">
        <v>2</v>
      </c>
      <c r="K165">
        <v>1</v>
      </c>
      <c r="L165">
        <v>0.33300000000000002</v>
      </c>
      <c r="M165">
        <v>114</v>
      </c>
      <c r="N165">
        <v>86</v>
      </c>
      <c r="O165">
        <v>0.754</v>
      </c>
    </row>
    <row r="166" spans="2:15" x14ac:dyDescent="0.2">
      <c r="B166">
        <v>2023</v>
      </c>
      <c r="C166" t="s">
        <v>51</v>
      </c>
      <c r="D166">
        <v>1</v>
      </c>
      <c r="E166">
        <v>0</v>
      </c>
      <c r="F166">
        <v>6</v>
      </c>
      <c r="G166">
        <v>900</v>
      </c>
      <c r="H166">
        <v>3</v>
      </c>
      <c r="I166">
        <v>0</v>
      </c>
      <c r="J166">
        <v>8</v>
      </c>
      <c r="K166">
        <v>1</v>
      </c>
      <c r="L166">
        <v>0.28599999999999998</v>
      </c>
      <c r="M166">
        <v>125</v>
      </c>
      <c r="N166">
        <v>92</v>
      </c>
      <c r="O166">
        <v>0.73599999999999999</v>
      </c>
    </row>
    <row r="167" spans="2:15" x14ac:dyDescent="0.2">
      <c r="B167">
        <v>2023</v>
      </c>
      <c r="C167" t="s">
        <v>92</v>
      </c>
      <c r="D167">
        <v>0</v>
      </c>
      <c r="E167">
        <v>2</v>
      </c>
      <c r="F167">
        <v>2</v>
      </c>
      <c r="G167">
        <v>905</v>
      </c>
      <c r="H167">
        <v>7</v>
      </c>
      <c r="I167">
        <v>0</v>
      </c>
      <c r="J167">
        <v>12</v>
      </c>
      <c r="K167">
        <v>0</v>
      </c>
      <c r="L167">
        <v>0.36799999999999999</v>
      </c>
      <c r="M167">
        <v>114</v>
      </c>
      <c r="N167">
        <v>81</v>
      </c>
      <c r="O167">
        <v>0.71099999999999997</v>
      </c>
    </row>
    <row r="168" spans="2:15" x14ac:dyDescent="0.2">
      <c r="B168">
        <v>2023</v>
      </c>
      <c r="C168" t="s">
        <v>101</v>
      </c>
      <c r="D168">
        <v>0</v>
      </c>
      <c r="E168">
        <v>3</v>
      </c>
      <c r="F168">
        <v>5</v>
      </c>
      <c r="G168">
        <v>939</v>
      </c>
      <c r="H168">
        <v>6</v>
      </c>
      <c r="I168">
        <v>1</v>
      </c>
      <c r="J168">
        <v>8</v>
      </c>
      <c r="K168">
        <v>1</v>
      </c>
      <c r="L168">
        <v>0.375</v>
      </c>
      <c r="M168">
        <v>125</v>
      </c>
      <c r="N168">
        <v>88</v>
      </c>
      <c r="O168">
        <v>0.70399999999999996</v>
      </c>
    </row>
    <row r="169" spans="2:15" x14ac:dyDescent="0.2">
      <c r="B169">
        <v>2023</v>
      </c>
      <c r="C169" t="s">
        <v>80</v>
      </c>
      <c r="D169">
        <v>2</v>
      </c>
      <c r="E169">
        <v>2</v>
      </c>
      <c r="F169">
        <v>11</v>
      </c>
      <c r="G169">
        <v>868</v>
      </c>
      <c r="H169">
        <v>5</v>
      </c>
      <c r="I169">
        <v>0</v>
      </c>
      <c r="J169">
        <v>6</v>
      </c>
      <c r="K169">
        <v>1</v>
      </c>
      <c r="L169">
        <v>0.14799999999999999</v>
      </c>
      <c r="M169">
        <v>120</v>
      </c>
      <c r="N169">
        <v>108</v>
      </c>
      <c r="O169">
        <v>0.9</v>
      </c>
    </row>
    <row r="170" spans="2:15" x14ac:dyDescent="0.2">
      <c r="B170">
        <v>2023</v>
      </c>
      <c r="C170" t="s">
        <v>85</v>
      </c>
      <c r="D170">
        <v>6</v>
      </c>
      <c r="E170">
        <v>0</v>
      </c>
      <c r="F170">
        <v>6</v>
      </c>
      <c r="G170">
        <v>945</v>
      </c>
      <c r="H170">
        <v>3</v>
      </c>
      <c r="I170">
        <v>0</v>
      </c>
      <c r="J170">
        <v>7</v>
      </c>
      <c r="K170">
        <v>3</v>
      </c>
      <c r="L170">
        <v>0.375</v>
      </c>
      <c r="M170">
        <v>123</v>
      </c>
      <c r="N170">
        <v>97</v>
      </c>
      <c r="O170">
        <v>0.78900000000000003</v>
      </c>
    </row>
    <row r="171" spans="2:15" x14ac:dyDescent="0.2">
      <c r="B171">
        <v>2023</v>
      </c>
      <c r="C171" t="s">
        <v>89</v>
      </c>
      <c r="D171">
        <v>4</v>
      </c>
      <c r="E171">
        <v>2</v>
      </c>
      <c r="F171">
        <v>6</v>
      </c>
      <c r="G171">
        <v>909</v>
      </c>
      <c r="H171">
        <v>0</v>
      </c>
      <c r="I171">
        <v>1</v>
      </c>
      <c r="J171">
        <v>4</v>
      </c>
      <c r="K171">
        <v>0</v>
      </c>
      <c r="L171">
        <v>0.26900000000000002</v>
      </c>
      <c r="M171">
        <v>148</v>
      </c>
      <c r="N171">
        <v>108</v>
      </c>
      <c r="O171">
        <v>0.73</v>
      </c>
    </row>
    <row r="172" spans="2:15" x14ac:dyDescent="0.2">
      <c r="B172">
        <v>2023</v>
      </c>
      <c r="C172" t="s">
        <v>98</v>
      </c>
      <c r="D172">
        <v>0</v>
      </c>
      <c r="E172">
        <v>1</v>
      </c>
      <c r="F172">
        <v>8</v>
      </c>
      <c r="G172">
        <v>933</v>
      </c>
      <c r="H172">
        <v>8</v>
      </c>
      <c r="I172">
        <v>4</v>
      </c>
      <c r="J172">
        <v>11</v>
      </c>
      <c r="K172">
        <v>1</v>
      </c>
      <c r="L172">
        <v>0.17499999999999999</v>
      </c>
      <c r="M172">
        <v>126</v>
      </c>
      <c r="N172">
        <v>96</v>
      </c>
      <c r="O172">
        <v>0.76200000000000001</v>
      </c>
    </row>
    <row r="173" spans="2:15" x14ac:dyDescent="0.2">
      <c r="B173">
        <v>2023</v>
      </c>
      <c r="C173" t="s">
        <v>87</v>
      </c>
      <c r="D173">
        <v>0</v>
      </c>
      <c r="E173">
        <v>2</v>
      </c>
      <c r="F173">
        <v>10</v>
      </c>
      <c r="G173">
        <v>876</v>
      </c>
      <c r="H173">
        <v>3</v>
      </c>
      <c r="I173">
        <v>0</v>
      </c>
      <c r="J173">
        <v>11</v>
      </c>
      <c r="K173">
        <v>1</v>
      </c>
      <c r="L173">
        <v>0.27600000000000002</v>
      </c>
      <c r="M173">
        <v>140</v>
      </c>
      <c r="N173">
        <v>99</v>
      </c>
      <c r="O173">
        <v>0.70699999999999996</v>
      </c>
    </row>
    <row r="174" spans="2:15" x14ac:dyDescent="0.2"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</row>
    <row r="175" spans="2:15" x14ac:dyDescent="0.2">
      <c r="B175" s="45"/>
      <c r="C175"/>
      <c r="D175">
        <v>32</v>
      </c>
      <c r="E175">
        <v>26</v>
      </c>
      <c r="F175">
        <v>102</v>
      </c>
      <c r="G175">
        <v>14624</v>
      </c>
      <c r="H175">
        <v>73</v>
      </c>
      <c r="I175">
        <v>10</v>
      </c>
      <c r="J175">
        <v>110</v>
      </c>
      <c r="K175">
        <v>17</v>
      </c>
      <c r="L175">
        <v>0.29099999999999998</v>
      </c>
      <c r="M175">
        <v>1989</v>
      </c>
      <c r="N175">
        <v>1507</v>
      </c>
      <c r="O175">
        <v>0.75800000000000001</v>
      </c>
    </row>
  </sheetData>
  <mergeCells count="1">
    <mergeCell ref="E1:F1"/>
  </mergeCells>
  <phoneticPr fontId="0" type="noConversion"/>
  <printOptions horizontalCentered="1"/>
  <pageMargins left="0.25" right="0.25" top="1" bottom="1" header="0.5" footer="0.5"/>
  <pageSetup orientation="landscape" horizontalDpi="300" verticalDpi="300" r:id="rId1"/>
  <headerFooter alignWithMargins="0">
    <oddHeader>&amp;C&amp;"Wide Latin,Regular"&amp;14Team Batting - September/October</oddHeader>
    <oddFooter>&amp;C&amp;"Modern,Regular"&amp;8Page 28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AQ175"/>
  <sheetViews>
    <sheetView workbookViewId="0"/>
  </sheetViews>
  <sheetFormatPr defaultColWidth="9.140625" defaultRowHeight="12.75" x14ac:dyDescent="0.2"/>
  <cols>
    <col min="1" max="1" width="13.85546875" style="2" customWidth="1"/>
    <col min="2" max="7" width="7.7109375" style="34" customWidth="1"/>
    <col min="8" max="17" width="7.7109375" style="2" customWidth="1"/>
    <col min="18" max="18" width="14.5703125" style="8" customWidth="1"/>
    <col min="19" max="19" width="0" style="2" hidden="1" customWidth="1"/>
    <col min="20" max="16384" width="9.140625" style="2"/>
  </cols>
  <sheetData>
    <row r="1" spans="1:7" x14ac:dyDescent="0.2">
      <c r="A1" s="7"/>
      <c r="B1" s="7" t="s">
        <v>74</v>
      </c>
      <c r="C1" s="7" t="s">
        <v>22</v>
      </c>
      <c r="D1" s="7" t="s">
        <v>23</v>
      </c>
      <c r="E1" s="49" t="s">
        <v>77</v>
      </c>
      <c r="F1" s="49"/>
      <c r="G1" s="2"/>
    </row>
    <row r="2" spans="1:7" x14ac:dyDescent="0.2">
      <c r="A2" s="3" t="str">
        <f>Teams!A1</f>
        <v>ARZ</v>
      </c>
      <c r="B2" s="6">
        <f>April!E2</f>
        <v>1596</v>
      </c>
      <c r="C2" s="9">
        <f>IF(B21=0,0,$B$52)</f>
        <v>762</v>
      </c>
      <c r="D2" s="9">
        <f>IF(B21=0,0,$B$90)</f>
        <v>792</v>
      </c>
      <c r="E2" s="43">
        <f>IF(ISERROR(C2),B2,SUM(B2:D2))</f>
        <v>3150</v>
      </c>
      <c r="F2" s="2"/>
      <c r="G2" s="2"/>
    </row>
    <row r="3" spans="1:7" x14ac:dyDescent="0.2">
      <c r="A3" s="3" t="str">
        <f>Teams!B1</f>
        <v>BTR</v>
      </c>
      <c r="B3" s="6">
        <f>April!E3</f>
        <v>1262</v>
      </c>
      <c r="C3" s="9">
        <f>IF(C22=0,0,$C$52)</f>
        <v>688</v>
      </c>
      <c r="D3" s="9">
        <f>IF(C22=0,0,$C$90)</f>
        <v>576</v>
      </c>
      <c r="E3" s="43">
        <f t="shared" ref="E3:E17" si="0">IF(ISERROR(C3),B3,SUM(B3:D3))</f>
        <v>2526</v>
      </c>
      <c r="F3" s="2"/>
      <c r="G3" s="2"/>
    </row>
    <row r="4" spans="1:7" x14ac:dyDescent="0.2">
      <c r="A4" s="3" t="str">
        <f>Teams!C1</f>
        <v>CDK</v>
      </c>
      <c r="B4" s="6">
        <f>April!E4</f>
        <v>1354</v>
      </c>
      <c r="C4" s="9">
        <f>IF(D23=0,0,$D$52)</f>
        <v>774</v>
      </c>
      <c r="D4" s="9">
        <f>IF(D23=0,0,$D$90)</f>
        <v>716</v>
      </c>
      <c r="E4" s="43">
        <f t="shared" si="0"/>
        <v>2844</v>
      </c>
      <c r="F4" s="2"/>
      <c r="G4" s="2"/>
    </row>
    <row r="5" spans="1:7" x14ac:dyDescent="0.2">
      <c r="A5" s="3" t="str">
        <f>Teams!D1</f>
        <v>CHB</v>
      </c>
      <c r="B5" s="6">
        <f>April!E5</f>
        <v>1418</v>
      </c>
      <c r="C5" s="9">
        <f>IF(E24=0,0,$E$52)</f>
        <v>696</v>
      </c>
      <c r="D5" s="9">
        <f>IF(E24=0,0,$E$90)</f>
        <v>778</v>
      </c>
      <c r="E5" s="43">
        <f t="shared" si="0"/>
        <v>2892</v>
      </c>
      <c r="F5" s="2"/>
      <c r="G5" s="2"/>
    </row>
    <row r="6" spans="1:7" x14ac:dyDescent="0.2">
      <c r="A6" s="3" t="str">
        <f>Teams!E1</f>
        <v>DET</v>
      </c>
      <c r="B6" s="6">
        <f>April!E6</f>
        <v>1642</v>
      </c>
      <c r="C6" s="9">
        <f>IF(F25=0,0,$F$52)</f>
        <v>698</v>
      </c>
      <c r="D6" s="9">
        <f>IF(F25=0,0,$F$90)</f>
        <v>896</v>
      </c>
      <c r="E6" s="43">
        <f t="shared" si="0"/>
        <v>3236</v>
      </c>
      <c r="F6" s="2"/>
      <c r="G6" s="2"/>
    </row>
    <row r="7" spans="1:7" x14ac:dyDescent="0.2">
      <c r="A7" s="3" t="str">
        <f>Teams!F1</f>
        <v>HUD</v>
      </c>
      <c r="B7" s="6">
        <f>April!E7</f>
        <v>1452</v>
      </c>
      <c r="C7" s="9">
        <f>IF(G26=0,0,$G$52)</f>
        <v>702</v>
      </c>
      <c r="D7" s="9">
        <f>IF(G26=0,0,$G$90)</f>
        <v>788</v>
      </c>
      <c r="E7" s="43">
        <f t="shared" si="0"/>
        <v>2942</v>
      </c>
      <c r="F7" s="2"/>
      <c r="G7" s="2"/>
    </row>
    <row r="8" spans="1:7" x14ac:dyDescent="0.2">
      <c r="A8" s="3" t="str">
        <f>Teams!G1</f>
        <v>MAM</v>
      </c>
      <c r="B8" s="6">
        <f>April!E8</f>
        <v>1372</v>
      </c>
      <c r="C8" s="9">
        <f>IF(H27=0,0,$H$52)</f>
        <v>682</v>
      </c>
      <c r="D8" s="9">
        <f>IF(H27=0,0,$H$90)</f>
        <v>684</v>
      </c>
      <c r="E8" s="43">
        <f t="shared" si="0"/>
        <v>2738</v>
      </c>
      <c r="F8" s="2"/>
      <c r="G8" s="2"/>
    </row>
    <row r="9" spans="1:7" x14ac:dyDescent="0.2">
      <c r="A9" s="3" t="str">
        <f>Teams!H1</f>
        <v>MLL</v>
      </c>
      <c r="B9" s="6">
        <f>April!E9</f>
        <v>1534</v>
      </c>
      <c r="C9" s="9">
        <f>IF(I28=0,0,$I$52)</f>
        <v>772</v>
      </c>
      <c r="D9" s="9">
        <f>IF(I28=0,0,$I$90)</f>
        <v>636</v>
      </c>
      <c r="E9" s="43">
        <f t="shared" si="0"/>
        <v>2942</v>
      </c>
      <c r="F9" s="2"/>
      <c r="G9" s="2"/>
    </row>
    <row r="10" spans="1:7" x14ac:dyDescent="0.2">
      <c r="A10" s="3" t="str">
        <f>Teams!I1</f>
        <v>NYU</v>
      </c>
      <c r="B10" s="6">
        <f>April!E10</f>
        <v>1280</v>
      </c>
      <c r="C10" s="9">
        <f>IF(J29=0,0,$J$52)</f>
        <v>628</v>
      </c>
      <c r="D10" s="9">
        <f>IF(J29=0,0,$J$90)</f>
        <v>712</v>
      </c>
      <c r="E10" s="43">
        <f t="shared" si="0"/>
        <v>2620</v>
      </c>
      <c r="F10" s="2"/>
      <c r="G10" s="2"/>
    </row>
    <row r="11" spans="1:7" x14ac:dyDescent="0.2">
      <c r="A11" s="3" t="str">
        <f>Teams!J1</f>
        <v>PCR</v>
      </c>
      <c r="B11" s="6">
        <f>April!E11</f>
        <v>1460</v>
      </c>
      <c r="C11" s="9">
        <f>IF(K30=0,0,$K$52)</f>
        <v>624</v>
      </c>
      <c r="D11" s="9">
        <f>IF(K30=0,0,$K$90)</f>
        <v>646</v>
      </c>
      <c r="E11" s="43">
        <f t="shared" si="0"/>
        <v>2730</v>
      </c>
      <c r="F11" s="2"/>
      <c r="G11" s="2"/>
    </row>
    <row r="12" spans="1:7" x14ac:dyDescent="0.2">
      <c r="A12" s="3" t="str">
        <f>Teams!K1</f>
        <v>PMV</v>
      </c>
      <c r="B12" s="6">
        <f>April!E12</f>
        <v>1316</v>
      </c>
      <c r="C12" s="9">
        <f>IF(L31=0,0,$L$52)</f>
        <v>638</v>
      </c>
      <c r="D12" s="9">
        <f>IF(L31=0,0,$L$90)</f>
        <v>664</v>
      </c>
      <c r="E12" s="43">
        <f t="shared" si="0"/>
        <v>2618</v>
      </c>
      <c r="F12" s="2"/>
      <c r="G12" s="2"/>
    </row>
    <row r="13" spans="1:7" x14ac:dyDescent="0.2">
      <c r="A13" s="3" t="str">
        <f>Teams!L1</f>
        <v>PRT</v>
      </c>
      <c r="B13" s="6">
        <f>April!E13</f>
        <v>1664</v>
      </c>
      <c r="C13" s="9">
        <f>IF(M32=0,0,$M$52)</f>
        <v>888</v>
      </c>
      <c r="D13" s="9">
        <f>IF(M32=0,0,$M$90)</f>
        <v>884</v>
      </c>
      <c r="E13" s="43">
        <f t="shared" si="0"/>
        <v>3436</v>
      </c>
      <c r="F13" s="2"/>
      <c r="G13" s="2"/>
    </row>
    <row r="14" spans="1:7" x14ac:dyDescent="0.2">
      <c r="A14" s="3" t="str">
        <f>Teams!M1</f>
        <v>SEA</v>
      </c>
      <c r="B14" s="6">
        <f>April!E14</f>
        <v>1388</v>
      </c>
      <c r="C14" s="9">
        <f>IF(N33=0,0,$N$52)</f>
        <v>662</v>
      </c>
      <c r="D14" s="9">
        <f>IF(N33=0,0,$N$90)</f>
        <v>658</v>
      </c>
      <c r="E14" s="43">
        <f t="shared" si="0"/>
        <v>2708</v>
      </c>
      <c r="F14" s="2"/>
      <c r="G14" s="2"/>
    </row>
    <row r="15" spans="1:7" x14ac:dyDescent="0.2">
      <c r="A15" s="3" t="str">
        <f>Teams!N1</f>
        <v>SPS</v>
      </c>
      <c r="B15" s="6">
        <f>April!E15</f>
        <v>1612</v>
      </c>
      <c r="C15" s="9">
        <f>IF(O34=0,0,$O$52)</f>
        <v>772</v>
      </c>
      <c r="D15" s="9">
        <f>IF(O34=0,0,$O$90)</f>
        <v>702</v>
      </c>
      <c r="E15" s="43">
        <f t="shared" si="0"/>
        <v>3086</v>
      </c>
      <c r="F15" s="2"/>
      <c r="G15" s="2"/>
    </row>
    <row r="16" spans="1:7" x14ac:dyDescent="0.2">
      <c r="A16" s="3" t="str">
        <f>Teams!O1</f>
        <v>SBS</v>
      </c>
      <c r="B16" s="6">
        <f>April!E16</f>
        <v>1496</v>
      </c>
      <c r="C16" s="9">
        <f>IF(P35=0,0,$P$52)</f>
        <v>788</v>
      </c>
      <c r="D16" s="9">
        <f>IF(P35=0,0,$P$90)</f>
        <v>648</v>
      </c>
      <c r="E16" s="43">
        <f t="shared" si="0"/>
        <v>2932</v>
      </c>
      <c r="F16" s="2"/>
      <c r="G16" s="2"/>
    </row>
    <row r="17" spans="1:43" x14ac:dyDescent="0.2">
      <c r="A17" s="3" t="str">
        <f>Teams!P1</f>
        <v>TDR</v>
      </c>
      <c r="B17" s="6">
        <f>April!E17</f>
        <v>1754</v>
      </c>
      <c r="C17" s="9">
        <f>IF(Q36=0,0,$Q$52)</f>
        <v>840</v>
      </c>
      <c r="D17" s="9">
        <f>IF(Q36=0,0,$Q$90)</f>
        <v>892</v>
      </c>
      <c r="E17" s="43">
        <f t="shared" si="0"/>
        <v>3486</v>
      </c>
      <c r="F17" s="2"/>
      <c r="G17" s="2"/>
    </row>
    <row r="19" spans="1:43" x14ac:dyDescent="0.2"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</row>
    <row r="20" spans="1:43" s="10" customFormat="1" ht="15.75" x14ac:dyDescent="0.25">
      <c r="B20" s="11" t="str">
        <f>Teams!A1</f>
        <v>ARZ</v>
      </c>
      <c r="C20" s="11" t="str">
        <f>Teams!B1</f>
        <v>BTR</v>
      </c>
      <c r="D20" s="11" t="str">
        <f>Teams!C1</f>
        <v>CDK</v>
      </c>
      <c r="E20" s="11" t="str">
        <f>Teams!D1</f>
        <v>CHB</v>
      </c>
      <c r="F20" s="11" t="str">
        <f>Teams!E1</f>
        <v>DET</v>
      </c>
      <c r="G20" s="11" t="str">
        <f>Teams!F1</f>
        <v>HUD</v>
      </c>
      <c r="H20" s="11" t="str">
        <f>Teams!G1</f>
        <v>MAM</v>
      </c>
      <c r="I20" s="11" t="str">
        <f>Teams!H1</f>
        <v>MLL</v>
      </c>
      <c r="J20" s="11" t="str">
        <f>Teams!I1</f>
        <v>NYU</v>
      </c>
      <c r="K20" s="11" t="str">
        <f>Teams!J1</f>
        <v>PCR</v>
      </c>
      <c r="L20" s="11" t="str">
        <f>Teams!K1</f>
        <v>PMV</v>
      </c>
      <c r="M20" s="11" t="str">
        <f>Teams!L1</f>
        <v>PRT</v>
      </c>
      <c r="N20" s="11" t="str">
        <f>Teams!M1</f>
        <v>SEA</v>
      </c>
      <c r="O20" s="11" t="str">
        <f>Teams!N1</f>
        <v>SPS</v>
      </c>
      <c r="P20" s="11" t="str">
        <f>Teams!O1</f>
        <v>SBS</v>
      </c>
      <c r="Q20" s="11" t="str">
        <f>Teams!P1</f>
        <v>TDR</v>
      </c>
      <c r="R20" s="12"/>
      <c r="S20" s="13"/>
      <c r="T20" s="13"/>
      <c r="U20" s="13"/>
      <c r="V20" s="13"/>
      <c r="W20" s="13"/>
    </row>
    <row r="21" spans="1:43" x14ac:dyDescent="0.2">
      <c r="A21" s="2" t="s">
        <v>0</v>
      </c>
      <c r="B21" s="14">
        <f>VLOOKUP(Teams!A2,$C$95:$N$110,MATCH($S21,$C$94:$N$94,0),FALSE)</f>
        <v>0.22600000000000001</v>
      </c>
      <c r="C21" s="15">
        <f>VLOOKUP(Teams!B2,$C$95:$N$110,MATCH($S21,$C$94:$N$94,0),FALSE)</f>
        <v>0.24299999999999999</v>
      </c>
      <c r="D21" s="15">
        <f>VLOOKUP(Teams!C2,$C$95:$N$110,MATCH($S21,$C$94:$N$94,0),FALSE)</f>
        <v>0.245</v>
      </c>
      <c r="E21" s="15">
        <f>VLOOKUP(Teams!D2,$C$95:$N$110,MATCH($S21,$C$94:$N$94,0),FALSE)</f>
        <v>0.24099999999999999</v>
      </c>
      <c r="F21" s="15">
        <f>VLOOKUP(Teams!E2,$C$95:$N$110,MATCH($S21,$C$94:$N$94,0),FALSE)</f>
        <v>0.24399999999999999</v>
      </c>
      <c r="G21" s="15">
        <f>VLOOKUP(Teams!F2,$C$95:$N$110,MATCH($S21,$C$94:$N$94,0),FALSE)</f>
        <v>0.23699999999999999</v>
      </c>
      <c r="H21" s="15">
        <f>VLOOKUP(Teams!G2,$C$95:$N$110,MATCH($S21,$C$94:$N$94,0),FALSE)</f>
        <v>0.24199999999999999</v>
      </c>
      <c r="I21" s="15">
        <f>VLOOKUP(Teams!H2,$C$95:$N$110,MATCH($S21,$C$94:$N$94,0),FALSE)</f>
        <v>0.24299999999999999</v>
      </c>
      <c r="J21" s="15">
        <f>VLOOKUP(Teams!I2,$C$95:$N$110,MATCH($S21,$C$94:$N$94,0),FALSE)</f>
        <v>0.223</v>
      </c>
      <c r="K21" s="15">
        <f>VLOOKUP(Teams!J2,$C$95:$N$110,MATCH($S21,$C$94:$N$94,0),FALSE)</f>
        <v>0.23499999999999999</v>
      </c>
      <c r="L21" s="15">
        <f>VLOOKUP(Teams!K2,$C$95:$N$110,MATCH($S21,$C$94:$N$94,0),FALSE)</f>
        <v>0.24099999999999999</v>
      </c>
      <c r="M21" s="15">
        <f>VLOOKUP(Teams!L2,$C$95:$N$110,MATCH($S21,$C$94:$N$94,0),FALSE)</f>
        <v>0.25700000000000001</v>
      </c>
      <c r="N21" s="15">
        <f>VLOOKUP(Teams!M2,$C$95:$N$110,MATCH($S21,$C$94:$N$94,0),FALSE)</f>
        <v>0.20699999999999999</v>
      </c>
      <c r="O21" s="15">
        <f>VLOOKUP(Teams!N2,$C$95:$N$110,MATCH($S21,$C$94:$N$94,0),FALSE)</f>
        <v>0.246</v>
      </c>
      <c r="P21" s="15">
        <f>VLOOKUP(Teams!O2,$C$95:$N$110,MATCH($S21,$C$94:$N$94,0),FALSE)</f>
        <v>0.25600000000000001</v>
      </c>
      <c r="Q21" s="16">
        <f>VLOOKUP(Teams!P2,$C$95:$N$110,MATCH($S21,$C$94:$N$94,0),FALSE)</f>
        <v>0.252</v>
      </c>
      <c r="R21" s="8" t="s">
        <v>0</v>
      </c>
      <c r="S21" s="17" t="s">
        <v>32</v>
      </c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</row>
    <row r="22" spans="1:43" x14ac:dyDescent="0.2">
      <c r="B22" s="18">
        <f t="shared" ref="B22:Q22" si="1">RANK(B21,$B21:$Q21,0)</f>
        <v>14</v>
      </c>
      <c r="C22" s="19">
        <f t="shared" si="1"/>
        <v>7</v>
      </c>
      <c r="D22" s="19">
        <f t="shared" si="1"/>
        <v>5</v>
      </c>
      <c r="E22" s="19">
        <f t="shared" si="1"/>
        <v>10</v>
      </c>
      <c r="F22" s="19">
        <f t="shared" si="1"/>
        <v>6</v>
      </c>
      <c r="G22" s="19">
        <f t="shared" si="1"/>
        <v>12</v>
      </c>
      <c r="H22" s="19">
        <f t="shared" si="1"/>
        <v>9</v>
      </c>
      <c r="I22" s="19">
        <f t="shared" si="1"/>
        <v>7</v>
      </c>
      <c r="J22" s="19">
        <f t="shared" si="1"/>
        <v>15</v>
      </c>
      <c r="K22" s="19">
        <f t="shared" si="1"/>
        <v>13</v>
      </c>
      <c r="L22" s="19">
        <f t="shared" si="1"/>
        <v>10</v>
      </c>
      <c r="M22" s="19">
        <f t="shared" si="1"/>
        <v>1</v>
      </c>
      <c r="N22" s="19">
        <f t="shared" si="1"/>
        <v>16</v>
      </c>
      <c r="O22" s="19">
        <f t="shared" si="1"/>
        <v>4</v>
      </c>
      <c r="P22" s="19">
        <f t="shared" si="1"/>
        <v>2</v>
      </c>
      <c r="Q22" s="20">
        <f t="shared" si="1"/>
        <v>3</v>
      </c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</row>
    <row r="23" spans="1:43" x14ac:dyDescent="0.2">
      <c r="B23" s="21">
        <f t="shared" ref="B23:Q23" si="2">IF(B22=1,100, IF(B22=2,96, IF(B22=3,92,IF(B22=4,88,IF(B22=5,84,IF(B22=6,80,IF(B22=7,76,IF(B22=8,72,0))))))))+IF(B22=9,68,IF(B22=10,64,IF(B22=11,60,IF(B22=12,58,IF(B22=13,56,IF(B22=14,54,IF(B22=15,52,IF(B22=16,50,0))))))))</f>
        <v>54</v>
      </c>
      <c r="C23" s="22">
        <f t="shared" si="2"/>
        <v>76</v>
      </c>
      <c r="D23" s="22">
        <f t="shared" si="2"/>
        <v>84</v>
      </c>
      <c r="E23" s="22">
        <f t="shared" si="2"/>
        <v>64</v>
      </c>
      <c r="F23" s="22">
        <f t="shared" si="2"/>
        <v>80</v>
      </c>
      <c r="G23" s="22">
        <f t="shared" si="2"/>
        <v>58</v>
      </c>
      <c r="H23" s="22">
        <f t="shared" si="2"/>
        <v>68</v>
      </c>
      <c r="I23" s="22">
        <f t="shared" si="2"/>
        <v>76</v>
      </c>
      <c r="J23" s="22">
        <f t="shared" si="2"/>
        <v>52</v>
      </c>
      <c r="K23" s="22">
        <f t="shared" si="2"/>
        <v>56</v>
      </c>
      <c r="L23" s="22">
        <f t="shared" si="2"/>
        <v>64</v>
      </c>
      <c r="M23" s="22">
        <f t="shared" si="2"/>
        <v>100</v>
      </c>
      <c r="N23" s="22">
        <f t="shared" si="2"/>
        <v>50</v>
      </c>
      <c r="O23" s="22">
        <f t="shared" si="2"/>
        <v>88</v>
      </c>
      <c r="P23" s="22">
        <f t="shared" si="2"/>
        <v>96</v>
      </c>
      <c r="Q23" s="23">
        <f t="shared" si="2"/>
        <v>92</v>
      </c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</row>
    <row r="24" spans="1:43" x14ac:dyDescent="0.2">
      <c r="A24" s="2" t="s">
        <v>1</v>
      </c>
      <c r="B24" s="24">
        <f>VLOOKUP(Teams!A2,$C$95:$N$110,MATCH($S24,$C$94:$N$94,0),FALSE)</f>
        <v>241</v>
      </c>
      <c r="C24" s="25">
        <f>VLOOKUP(Teams!B2,$C$95:$N$110,MATCH($S24,$C$94:$N$94,0),FALSE)</f>
        <v>194</v>
      </c>
      <c r="D24" s="25">
        <f>VLOOKUP(Teams!C2,$C$95:$N$110,MATCH($S24,$C$94:$N$94,0),FALSE)</f>
        <v>231</v>
      </c>
      <c r="E24" s="25">
        <f>VLOOKUP(Teams!D2,$C$95:$N$110,MATCH($S24,$C$94:$N$94,0),FALSE)</f>
        <v>222</v>
      </c>
      <c r="F24" s="25">
        <f>VLOOKUP(Teams!E2,$C$95:$N$110,MATCH($S24,$C$94:$N$94,0),FALSE)</f>
        <v>178</v>
      </c>
      <c r="G24" s="25">
        <f>VLOOKUP(Teams!F2,$C$95:$N$110,MATCH($S24,$C$94:$N$94,0),FALSE)</f>
        <v>202</v>
      </c>
      <c r="H24" s="25">
        <f>VLOOKUP(Teams!G2,$C$95:$N$110,MATCH($S24,$C$94:$N$94,0),FALSE)</f>
        <v>177</v>
      </c>
      <c r="I24" s="25">
        <f>VLOOKUP(Teams!H2,$C$95:$N$110,MATCH($S24,$C$94:$N$94,0),FALSE)</f>
        <v>222</v>
      </c>
      <c r="J24" s="25">
        <f>VLOOKUP(Teams!I2,$C$95:$N$110,MATCH($S24,$C$94:$N$94,0),FALSE)</f>
        <v>180</v>
      </c>
      <c r="K24" s="25">
        <f>VLOOKUP(Teams!J2,$C$95:$N$110,MATCH($S24,$C$94:$N$94,0),FALSE)</f>
        <v>199</v>
      </c>
      <c r="L24" s="25">
        <f>VLOOKUP(Teams!K2,$C$95:$N$110,MATCH($S24,$C$94:$N$94,0),FALSE)</f>
        <v>199</v>
      </c>
      <c r="M24" s="25">
        <f>VLOOKUP(Teams!L2,$C$95:$N$110,MATCH($S24,$C$94:$N$94,0),FALSE)</f>
        <v>274</v>
      </c>
      <c r="N24" s="25">
        <f>VLOOKUP(Teams!M2,$C$95:$N$110,MATCH($S24,$C$94:$N$94,0),FALSE)</f>
        <v>187</v>
      </c>
      <c r="O24" s="25">
        <f>VLOOKUP(Teams!N2,$C$95:$N$110,MATCH($S24,$C$94:$N$94,0),FALSE)</f>
        <v>204</v>
      </c>
      <c r="P24" s="25">
        <f>VLOOKUP(Teams!O2,$C$95:$N$110,MATCH($S24,$C$94:$N$94,0),FALSE)</f>
        <v>223</v>
      </c>
      <c r="Q24" s="26">
        <f>VLOOKUP(Teams!P2,$C$95:$N$110,MATCH($S24,$C$94:$N$94,0),FALSE)</f>
        <v>223</v>
      </c>
      <c r="R24" s="8" t="s">
        <v>1</v>
      </c>
      <c r="S24" s="2" t="s">
        <v>33</v>
      </c>
    </row>
    <row r="25" spans="1:43" x14ac:dyDescent="0.2">
      <c r="B25" s="18">
        <f t="shared" ref="B25:Q25" si="3">RANK(B24,$B24:$Q24,0)</f>
        <v>2</v>
      </c>
      <c r="C25" s="19">
        <f t="shared" si="3"/>
        <v>12</v>
      </c>
      <c r="D25" s="19">
        <f t="shared" si="3"/>
        <v>3</v>
      </c>
      <c r="E25" s="19">
        <f t="shared" si="3"/>
        <v>6</v>
      </c>
      <c r="F25" s="19">
        <f t="shared" si="3"/>
        <v>15</v>
      </c>
      <c r="G25" s="19">
        <f t="shared" si="3"/>
        <v>9</v>
      </c>
      <c r="H25" s="19">
        <f t="shared" si="3"/>
        <v>16</v>
      </c>
      <c r="I25" s="19">
        <f t="shared" si="3"/>
        <v>6</v>
      </c>
      <c r="J25" s="19">
        <f t="shared" si="3"/>
        <v>14</v>
      </c>
      <c r="K25" s="19">
        <f t="shared" si="3"/>
        <v>10</v>
      </c>
      <c r="L25" s="19">
        <f t="shared" si="3"/>
        <v>10</v>
      </c>
      <c r="M25" s="19">
        <f t="shared" si="3"/>
        <v>1</v>
      </c>
      <c r="N25" s="19">
        <f t="shared" si="3"/>
        <v>13</v>
      </c>
      <c r="O25" s="19">
        <f t="shared" si="3"/>
        <v>8</v>
      </c>
      <c r="P25" s="19">
        <f t="shared" si="3"/>
        <v>4</v>
      </c>
      <c r="Q25" s="20">
        <f t="shared" si="3"/>
        <v>4</v>
      </c>
    </row>
    <row r="26" spans="1:43" x14ac:dyDescent="0.2">
      <c r="B26" s="21">
        <f t="shared" ref="B26:Q26" si="4">IF(B25=1,100, IF(B25=2,96, IF(B25=3,92,IF(B25=4,88,IF(B25=5,84,IF(B25=6,80,IF(B25=7,76,IF(B25=8,72,0))))))))+IF(B25=9,68,IF(B25=10,64,IF(B25=11,60,IF(B25=12,58,IF(B25=13,56,IF(B25=14,54,IF(B25=15,52,IF(B25=16,50,0))))))))</f>
        <v>96</v>
      </c>
      <c r="C26" s="22">
        <f t="shared" si="4"/>
        <v>58</v>
      </c>
      <c r="D26" s="22">
        <f t="shared" si="4"/>
        <v>92</v>
      </c>
      <c r="E26" s="22">
        <f t="shared" si="4"/>
        <v>80</v>
      </c>
      <c r="F26" s="22">
        <f t="shared" si="4"/>
        <v>52</v>
      </c>
      <c r="G26" s="22">
        <f t="shared" si="4"/>
        <v>68</v>
      </c>
      <c r="H26" s="22">
        <f t="shared" si="4"/>
        <v>50</v>
      </c>
      <c r="I26" s="22">
        <f t="shared" si="4"/>
        <v>80</v>
      </c>
      <c r="J26" s="22">
        <f t="shared" si="4"/>
        <v>54</v>
      </c>
      <c r="K26" s="22">
        <f t="shared" si="4"/>
        <v>64</v>
      </c>
      <c r="L26" s="22">
        <f t="shared" si="4"/>
        <v>64</v>
      </c>
      <c r="M26" s="22">
        <f t="shared" si="4"/>
        <v>100</v>
      </c>
      <c r="N26" s="22">
        <f t="shared" si="4"/>
        <v>56</v>
      </c>
      <c r="O26" s="22">
        <f t="shared" si="4"/>
        <v>72</v>
      </c>
      <c r="P26" s="22">
        <f t="shared" si="4"/>
        <v>88</v>
      </c>
      <c r="Q26" s="23">
        <f t="shared" si="4"/>
        <v>88</v>
      </c>
    </row>
    <row r="27" spans="1:43" x14ac:dyDescent="0.2">
      <c r="A27" s="2" t="s">
        <v>2</v>
      </c>
      <c r="B27" s="24">
        <f>VLOOKUP(Teams!A2,$C$95:$N$110,MATCH($S27,$C$94:$N$94,0),FALSE)</f>
        <v>416</v>
      </c>
      <c r="C27" s="25">
        <f>VLOOKUP(Teams!B2,$C$95:$N$110,MATCH($S27,$C$94:$N$94,0),FALSE)</f>
        <v>449</v>
      </c>
      <c r="D27" s="25">
        <f>VLOOKUP(Teams!C2,$C$95:$N$110,MATCH($S27,$C$94:$N$94,0),FALSE)</f>
        <v>452</v>
      </c>
      <c r="E27" s="25">
        <f>VLOOKUP(Teams!D2,$C$95:$N$110,MATCH($S27,$C$94:$N$94,0),FALSE)</f>
        <v>429</v>
      </c>
      <c r="F27" s="25">
        <f>VLOOKUP(Teams!E2,$C$95:$N$110,MATCH($S27,$C$94:$N$94,0),FALSE)</f>
        <v>441</v>
      </c>
      <c r="G27" s="25">
        <f>VLOOKUP(Teams!F2,$C$95:$N$110,MATCH($S27,$C$94:$N$94,0),FALSE)</f>
        <v>430</v>
      </c>
      <c r="H27" s="25">
        <f>VLOOKUP(Teams!G2,$C$95:$N$110,MATCH($S27,$C$94:$N$94,0),FALSE)</f>
        <v>438</v>
      </c>
      <c r="I27" s="25">
        <f>VLOOKUP(Teams!H2,$C$95:$N$110,MATCH($S27,$C$94:$N$94,0),FALSE)</f>
        <v>441</v>
      </c>
      <c r="J27" s="25">
        <f>VLOOKUP(Teams!I2,$C$95:$N$110,MATCH($S27,$C$94:$N$94,0),FALSE)</f>
        <v>393</v>
      </c>
      <c r="K27" s="25">
        <f>VLOOKUP(Teams!J2,$C$95:$N$110,MATCH($S27,$C$94:$N$94,0),FALSE)</f>
        <v>410</v>
      </c>
      <c r="L27" s="25">
        <f>VLOOKUP(Teams!K2,$C$95:$N$110,MATCH($S27,$C$94:$N$94,0),FALSE)</f>
        <v>426</v>
      </c>
      <c r="M27" s="25">
        <f>VLOOKUP(Teams!L2,$C$95:$N$110,MATCH($S27,$C$94:$N$94,0),FALSE)</f>
        <v>480</v>
      </c>
      <c r="N27" s="25">
        <f>VLOOKUP(Teams!M2,$C$95:$N$110,MATCH($S27,$C$94:$N$94,0),FALSE)</f>
        <v>370</v>
      </c>
      <c r="O27" s="25">
        <f>VLOOKUP(Teams!N2,$C$95:$N$110,MATCH($S27,$C$94:$N$94,0),FALSE)</f>
        <v>456</v>
      </c>
      <c r="P27" s="25">
        <f>VLOOKUP(Teams!O2,$C$95:$N$110,MATCH($S27,$C$94:$N$94,0),FALSE)</f>
        <v>473</v>
      </c>
      <c r="Q27" s="26">
        <f>VLOOKUP(Teams!P2,$C$95:$N$110,MATCH($S27,$C$94:$N$94,0),FALSE)</f>
        <v>449</v>
      </c>
      <c r="R27" s="8" t="s">
        <v>2</v>
      </c>
      <c r="S27" s="2" t="s">
        <v>34</v>
      </c>
    </row>
    <row r="28" spans="1:43" x14ac:dyDescent="0.2">
      <c r="B28" s="18">
        <f t="shared" ref="B28:Q28" si="5">RANK(B27,$B27:$Q27,0)</f>
        <v>13</v>
      </c>
      <c r="C28" s="19">
        <f t="shared" si="5"/>
        <v>5</v>
      </c>
      <c r="D28" s="19">
        <f t="shared" si="5"/>
        <v>4</v>
      </c>
      <c r="E28" s="19">
        <f t="shared" si="5"/>
        <v>11</v>
      </c>
      <c r="F28" s="19">
        <f t="shared" si="5"/>
        <v>7</v>
      </c>
      <c r="G28" s="19">
        <f t="shared" si="5"/>
        <v>10</v>
      </c>
      <c r="H28" s="19">
        <f t="shared" si="5"/>
        <v>9</v>
      </c>
      <c r="I28" s="19">
        <f t="shared" si="5"/>
        <v>7</v>
      </c>
      <c r="J28" s="19">
        <f t="shared" si="5"/>
        <v>15</v>
      </c>
      <c r="K28" s="19">
        <f t="shared" si="5"/>
        <v>14</v>
      </c>
      <c r="L28" s="19">
        <f t="shared" si="5"/>
        <v>12</v>
      </c>
      <c r="M28" s="19">
        <f t="shared" si="5"/>
        <v>1</v>
      </c>
      <c r="N28" s="19">
        <f t="shared" si="5"/>
        <v>16</v>
      </c>
      <c r="O28" s="19">
        <f t="shared" si="5"/>
        <v>3</v>
      </c>
      <c r="P28" s="19">
        <f t="shared" si="5"/>
        <v>2</v>
      </c>
      <c r="Q28" s="20">
        <f t="shared" si="5"/>
        <v>5</v>
      </c>
    </row>
    <row r="29" spans="1:43" x14ac:dyDescent="0.2">
      <c r="B29" s="21">
        <f t="shared" ref="B29:Q29" si="6">IF(B28=1,100, IF(B28=2,96, IF(B28=3,92,IF(B28=4,88,IF(B28=5,84,IF(B28=6,80,IF(B28=7,76,IF(B28=8,72,0))))))))+IF(B28=9,68,IF(B28=10,64,IF(B28=11,60,IF(B28=12,58,IF(B28=13,56,IF(B28=14,54,IF(B28=15,52,IF(B28=16,50,0))))))))</f>
        <v>56</v>
      </c>
      <c r="C29" s="22">
        <f t="shared" si="6"/>
        <v>84</v>
      </c>
      <c r="D29" s="22">
        <f t="shared" si="6"/>
        <v>88</v>
      </c>
      <c r="E29" s="22">
        <f t="shared" si="6"/>
        <v>60</v>
      </c>
      <c r="F29" s="22">
        <f t="shared" si="6"/>
        <v>76</v>
      </c>
      <c r="G29" s="22">
        <f t="shared" si="6"/>
        <v>64</v>
      </c>
      <c r="H29" s="22">
        <f t="shared" si="6"/>
        <v>68</v>
      </c>
      <c r="I29" s="22">
        <f t="shared" si="6"/>
        <v>76</v>
      </c>
      <c r="J29" s="22">
        <f t="shared" si="6"/>
        <v>52</v>
      </c>
      <c r="K29" s="22">
        <f t="shared" si="6"/>
        <v>54</v>
      </c>
      <c r="L29" s="22">
        <f t="shared" si="6"/>
        <v>58</v>
      </c>
      <c r="M29" s="22">
        <f t="shared" si="6"/>
        <v>100</v>
      </c>
      <c r="N29" s="22">
        <f t="shared" si="6"/>
        <v>50</v>
      </c>
      <c r="O29" s="22">
        <f t="shared" si="6"/>
        <v>92</v>
      </c>
      <c r="P29" s="22">
        <f t="shared" si="6"/>
        <v>96</v>
      </c>
      <c r="Q29" s="23">
        <f t="shared" si="6"/>
        <v>84</v>
      </c>
    </row>
    <row r="30" spans="1:43" x14ac:dyDescent="0.2">
      <c r="A30" s="2" t="s">
        <v>5</v>
      </c>
      <c r="B30" s="24">
        <f>VLOOKUP(Teams!A2,$C$95:$N$110,MATCH($S30,$C$94:$N$94,0),FALSE)</f>
        <v>85</v>
      </c>
      <c r="C30" s="25">
        <f>VLOOKUP(Teams!B2,$C$95:$N$110,MATCH($S30,$C$94:$N$94,0),FALSE)</f>
        <v>87</v>
      </c>
      <c r="D30" s="25">
        <f>VLOOKUP(Teams!C2,$C$95:$N$110,MATCH($S30,$C$94:$N$94,0),FALSE)</f>
        <v>78</v>
      </c>
      <c r="E30" s="25">
        <f>VLOOKUP(Teams!D2,$C$95:$N$110,MATCH($S30,$C$94:$N$94,0),FALSE)</f>
        <v>94</v>
      </c>
      <c r="F30" s="25">
        <f>VLOOKUP(Teams!E2,$C$95:$N$110,MATCH($S30,$C$94:$N$94,0),FALSE)</f>
        <v>103</v>
      </c>
      <c r="G30" s="25">
        <f>VLOOKUP(Teams!F2,$C$95:$N$110,MATCH($S30,$C$94:$N$94,0),FALSE)</f>
        <v>70</v>
      </c>
      <c r="H30" s="25">
        <f>VLOOKUP(Teams!G2,$C$95:$N$110,MATCH($S30,$C$94:$N$94,0),FALSE)</f>
        <v>97</v>
      </c>
      <c r="I30" s="25">
        <f>VLOOKUP(Teams!H2,$C$95:$N$110,MATCH($S30,$C$94:$N$94,0),FALSE)</f>
        <v>81</v>
      </c>
      <c r="J30" s="25">
        <f>VLOOKUP(Teams!I2,$C$95:$N$110,MATCH($S30,$C$94:$N$94,0),FALSE)</f>
        <v>68</v>
      </c>
      <c r="K30" s="25">
        <f>VLOOKUP(Teams!J2,$C$95:$N$110,MATCH($S30,$C$94:$N$94,0),FALSE)</f>
        <v>71</v>
      </c>
      <c r="L30" s="25">
        <f>VLOOKUP(Teams!K2,$C$95:$N$110,MATCH($S30,$C$94:$N$94,0),FALSE)</f>
        <v>77</v>
      </c>
      <c r="M30" s="25">
        <f>VLOOKUP(Teams!L2,$C$95:$N$110,MATCH($S30,$C$94:$N$94,0),FALSE)</f>
        <v>92</v>
      </c>
      <c r="N30" s="25">
        <f>VLOOKUP(Teams!M2,$C$95:$N$110,MATCH($S30,$C$94:$N$94,0),FALSE)</f>
        <v>79</v>
      </c>
      <c r="O30" s="25">
        <f>VLOOKUP(Teams!N2,$C$95:$N$110,MATCH($S30,$C$94:$N$94,0),FALSE)</f>
        <v>93</v>
      </c>
      <c r="P30" s="25">
        <f>VLOOKUP(Teams!O2,$C$95:$N$110,MATCH($S30,$C$94:$N$94,0),FALSE)</f>
        <v>115</v>
      </c>
      <c r="Q30" s="26">
        <f>VLOOKUP(Teams!P2,$C$95:$N$110,MATCH($S30,$C$94:$N$94,0),FALSE)</f>
        <v>116</v>
      </c>
      <c r="R30" s="8" t="s">
        <v>5</v>
      </c>
      <c r="S30" s="2" t="s">
        <v>35</v>
      </c>
    </row>
    <row r="31" spans="1:43" x14ac:dyDescent="0.2">
      <c r="B31" s="18">
        <f t="shared" ref="B31:Q31" si="7">RANK(B30,$B30:$Q30,0)</f>
        <v>9</v>
      </c>
      <c r="C31" s="19">
        <f t="shared" si="7"/>
        <v>8</v>
      </c>
      <c r="D31" s="19">
        <f t="shared" si="7"/>
        <v>12</v>
      </c>
      <c r="E31" s="19">
        <f t="shared" si="7"/>
        <v>5</v>
      </c>
      <c r="F31" s="19">
        <f t="shared" si="7"/>
        <v>3</v>
      </c>
      <c r="G31" s="19">
        <f t="shared" si="7"/>
        <v>15</v>
      </c>
      <c r="H31" s="19">
        <f t="shared" si="7"/>
        <v>4</v>
      </c>
      <c r="I31" s="19">
        <f t="shared" si="7"/>
        <v>10</v>
      </c>
      <c r="J31" s="19">
        <f t="shared" si="7"/>
        <v>16</v>
      </c>
      <c r="K31" s="19">
        <f t="shared" si="7"/>
        <v>14</v>
      </c>
      <c r="L31" s="19">
        <f t="shared" si="7"/>
        <v>13</v>
      </c>
      <c r="M31" s="19">
        <f t="shared" si="7"/>
        <v>7</v>
      </c>
      <c r="N31" s="19">
        <f t="shared" si="7"/>
        <v>11</v>
      </c>
      <c r="O31" s="19">
        <f t="shared" si="7"/>
        <v>6</v>
      </c>
      <c r="P31" s="19">
        <f t="shared" si="7"/>
        <v>2</v>
      </c>
      <c r="Q31" s="20">
        <f t="shared" si="7"/>
        <v>1</v>
      </c>
    </row>
    <row r="32" spans="1:43" x14ac:dyDescent="0.2">
      <c r="B32" s="21">
        <f t="shared" ref="B32:Q32" si="8">IF(B31=1,100, IF(B31=2,96, IF(B31=3,92,IF(B31=4,88,IF(B31=5,84,IF(B31=6,80,IF(B31=7,76,IF(B31=8,72,0))))))))+IF(B31=9,68,IF(B31=10,64,IF(B31=11,60,IF(B31=12,58,IF(B31=13,56,IF(B31=14,54,IF(B31=15,52,IF(B31=16,50,0))))))))</f>
        <v>68</v>
      </c>
      <c r="C32" s="22">
        <f t="shared" si="8"/>
        <v>72</v>
      </c>
      <c r="D32" s="22">
        <f t="shared" si="8"/>
        <v>58</v>
      </c>
      <c r="E32" s="22">
        <f t="shared" si="8"/>
        <v>84</v>
      </c>
      <c r="F32" s="22">
        <f t="shared" si="8"/>
        <v>92</v>
      </c>
      <c r="G32" s="22">
        <f t="shared" si="8"/>
        <v>52</v>
      </c>
      <c r="H32" s="22">
        <f t="shared" si="8"/>
        <v>88</v>
      </c>
      <c r="I32" s="22">
        <f t="shared" si="8"/>
        <v>64</v>
      </c>
      <c r="J32" s="22">
        <f t="shared" si="8"/>
        <v>50</v>
      </c>
      <c r="K32" s="22">
        <f t="shared" si="8"/>
        <v>54</v>
      </c>
      <c r="L32" s="22">
        <f t="shared" si="8"/>
        <v>56</v>
      </c>
      <c r="M32" s="22">
        <f t="shared" si="8"/>
        <v>76</v>
      </c>
      <c r="N32" s="22">
        <f t="shared" si="8"/>
        <v>60</v>
      </c>
      <c r="O32" s="22">
        <f t="shared" si="8"/>
        <v>80</v>
      </c>
      <c r="P32" s="22">
        <f t="shared" si="8"/>
        <v>96</v>
      </c>
      <c r="Q32" s="23">
        <f t="shared" si="8"/>
        <v>100</v>
      </c>
    </row>
    <row r="33" spans="1:19" x14ac:dyDescent="0.2">
      <c r="A33" s="2" t="s">
        <v>6</v>
      </c>
      <c r="B33" s="24">
        <f>VLOOKUP(Teams!A2,$C$95:$N$110,MATCH($S33,$C$94:$N$94,0),FALSE)</f>
        <v>3</v>
      </c>
      <c r="C33" s="25">
        <f>VLOOKUP(Teams!B2,$C$95:$N$110,MATCH($S33,$C$94:$N$94,0),FALSE)</f>
        <v>12</v>
      </c>
      <c r="D33" s="25">
        <f>VLOOKUP(Teams!C2,$C$95:$N$110,MATCH($S33,$C$94:$N$94,0),FALSE)</f>
        <v>7</v>
      </c>
      <c r="E33" s="25">
        <f>VLOOKUP(Teams!D2,$C$95:$N$110,MATCH($S33,$C$94:$N$94,0),FALSE)</f>
        <v>7</v>
      </c>
      <c r="F33" s="25">
        <f>VLOOKUP(Teams!E2,$C$95:$N$110,MATCH($S33,$C$94:$N$94,0),FALSE)</f>
        <v>9</v>
      </c>
      <c r="G33" s="25">
        <f>VLOOKUP(Teams!F2,$C$95:$N$110,MATCH($S33,$C$94:$N$94,0),FALSE)</f>
        <v>8</v>
      </c>
      <c r="H33" s="25">
        <f>VLOOKUP(Teams!G2,$C$95:$N$110,MATCH($S33,$C$94:$N$94,0),FALSE)</f>
        <v>7</v>
      </c>
      <c r="I33" s="25">
        <f>VLOOKUP(Teams!H2,$C$95:$N$110,MATCH($S33,$C$94:$N$94,0),FALSE)</f>
        <v>7</v>
      </c>
      <c r="J33" s="25">
        <f>VLOOKUP(Teams!I2,$C$95:$N$110,MATCH($S33,$C$94:$N$94,0),FALSE)</f>
        <v>8</v>
      </c>
      <c r="K33" s="25">
        <f>VLOOKUP(Teams!J2,$C$95:$N$110,MATCH($S33,$C$94:$N$94,0),FALSE)</f>
        <v>4</v>
      </c>
      <c r="L33" s="25">
        <f>VLOOKUP(Teams!K2,$C$95:$N$110,MATCH($S33,$C$94:$N$94,0),FALSE)</f>
        <v>3</v>
      </c>
      <c r="M33" s="25">
        <f>VLOOKUP(Teams!L2,$C$95:$N$110,MATCH($S33,$C$94:$N$94,0),FALSE)</f>
        <v>6</v>
      </c>
      <c r="N33" s="25">
        <f>VLOOKUP(Teams!M2,$C$95:$N$110,MATCH($S33,$C$94:$N$94,0),FALSE)</f>
        <v>8</v>
      </c>
      <c r="O33" s="25">
        <f>VLOOKUP(Teams!N2,$C$95:$N$110,MATCH($S33,$C$94:$N$94,0),FALSE)</f>
        <v>6</v>
      </c>
      <c r="P33" s="25">
        <f>VLOOKUP(Teams!O2,$C$95:$N$110,MATCH($S33,$C$94:$N$94,0),FALSE)</f>
        <v>5</v>
      </c>
      <c r="Q33" s="26">
        <f>VLOOKUP(Teams!P2,$C$95:$N$110,MATCH($S33,$C$94:$N$94,0),FALSE)</f>
        <v>9</v>
      </c>
      <c r="R33" s="8" t="s">
        <v>6</v>
      </c>
      <c r="S33" s="2" t="s">
        <v>36</v>
      </c>
    </row>
    <row r="34" spans="1:19" x14ac:dyDescent="0.2">
      <c r="B34" s="18">
        <f t="shared" ref="B34:Q34" si="9">RANK(B33,$B33:$Q33,0)</f>
        <v>15</v>
      </c>
      <c r="C34" s="19">
        <f t="shared" si="9"/>
        <v>1</v>
      </c>
      <c r="D34" s="19">
        <f t="shared" si="9"/>
        <v>7</v>
      </c>
      <c r="E34" s="19">
        <f t="shared" si="9"/>
        <v>7</v>
      </c>
      <c r="F34" s="19">
        <f t="shared" si="9"/>
        <v>2</v>
      </c>
      <c r="G34" s="19">
        <f t="shared" si="9"/>
        <v>4</v>
      </c>
      <c r="H34" s="19">
        <f t="shared" si="9"/>
        <v>7</v>
      </c>
      <c r="I34" s="19">
        <f t="shared" si="9"/>
        <v>7</v>
      </c>
      <c r="J34" s="19">
        <f t="shared" si="9"/>
        <v>4</v>
      </c>
      <c r="K34" s="19">
        <f t="shared" si="9"/>
        <v>14</v>
      </c>
      <c r="L34" s="19">
        <f t="shared" si="9"/>
        <v>15</v>
      </c>
      <c r="M34" s="19">
        <f t="shared" si="9"/>
        <v>11</v>
      </c>
      <c r="N34" s="19">
        <f t="shared" si="9"/>
        <v>4</v>
      </c>
      <c r="O34" s="19">
        <f t="shared" si="9"/>
        <v>11</v>
      </c>
      <c r="P34" s="19">
        <f t="shared" si="9"/>
        <v>13</v>
      </c>
      <c r="Q34" s="20">
        <f t="shared" si="9"/>
        <v>2</v>
      </c>
    </row>
    <row r="35" spans="1:19" x14ac:dyDescent="0.2">
      <c r="B35" s="21">
        <f t="shared" ref="B35:Q35" si="10">IF(B34=1,100, IF(B34=2,96, IF(B34=3,92,IF(B34=4,88,IF(B34=5,84,IF(B34=6,80,IF(B34=7,76,IF(B34=8,72,0))))))))+IF(B34=9,68,IF(B34=10,64,IF(B34=11,60,IF(B34=12,58,IF(B34=13,56,IF(B34=14,54,IF(B34=15,52,IF(B34=16,50,0))))))))</f>
        <v>52</v>
      </c>
      <c r="C35" s="22">
        <f t="shared" si="10"/>
        <v>100</v>
      </c>
      <c r="D35" s="22">
        <f t="shared" si="10"/>
        <v>76</v>
      </c>
      <c r="E35" s="22">
        <f t="shared" si="10"/>
        <v>76</v>
      </c>
      <c r="F35" s="22">
        <f t="shared" si="10"/>
        <v>96</v>
      </c>
      <c r="G35" s="22">
        <f t="shared" si="10"/>
        <v>88</v>
      </c>
      <c r="H35" s="22">
        <f t="shared" si="10"/>
        <v>76</v>
      </c>
      <c r="I35" s="22">
        <f t="shared" si="10"/>
        <v>76</v>
      </c>
      <c r="J35" s="22">
        <f t="shared" si="10"/>
        <v>88</v>
      </c>
      <c r="K35" s="22">
        <f t="shared" si="10"/>
        <v>54</v>
      </c>
      <c r="L35" s="22">
        <f t="shared" si="10"/>
        <v>52</v>
      </c>
      <c r="M35" s="22">
        <f t="shared" si="10"/>
        <v>60</v>
      </c>
      <c r="N35" s="22">
        <f t="shared" si="10"/>
        <v>88</v>
      </c>
      <c r="O35" s="22">
        <f t="shared" si="10"/>
        <v>60</v>
      </c>
      <c r="P35" s="22">
        <f t="shared" si="10"/>
        <v>56</v>
      </c>
      <c r="Q35" s="23">
        <f t="shared" si="10"/>
        <v>96</v>
      </c>
    </row>
    <row r="36" spans="1:19" x14ac:dyDescent="0.2">
      <c r="A36" s="2" t="s">
        <v>7</v>
      </c>
      <c r="B36" s="24">
        <f>VLOOKUP(Teams!A2,$C$95:$N$110,MATCH($S36,$C$94:$N$94,0),FALSE)</f>
        <v>91</v>
      </c>
      <c r="C36" s="25">
        <f>VLOOKUP(Teams!B2,$C$95:$N$110,MATCH($S36,$C$94:$N$94,0),FALSE)</f>
        <v>49</v>
      </c>
      <c r="D36" s="25">
        <f>VLOOKUP(Teams!C2,$C$95:$N$110,MATCH($S36,$C$94:$N$94,0),FALSE)</f>
        <v>71</v>
      </c>
      <c r="E36" s="25">
        <f>VLOOKUP(Teams!D2,$C$95:$N$110,MATCH($S36,$C$94:$N$94,0),FALSE)</f>
        <v>56</v>
      </c>
      <c r="F36" s="25">
        <f>VLOOKUP(Teams!E2,$C$95:$N$110,MATCH($S36,$C$94:$N$94,0),FALSE)</f>
        <v>45</v>
      </c>
      <c r="G36" s="25">
        <f>VLOOKUP(Teams!F2,$C$95:$N$110,MATCH($S36,$C$94:$N$94,0),FALSE)</f>
        <v>52</v>
      </c>
      <c r="H36" s="25">
        <f>VLOOKUP(Teams!G2,$C$95:$N$110,MATCH($S36,$C$94:$N$94,0),FALSE)</f>
        <v>40</v>
      </c>
      <c r="I36" s="25">
        <f>VLOOKUP(Teams!H2,$C$95:$N$110,MATCH($S36,$C$94:$N$94,0),FALSE)</f>
        <v>67</v>
      </c>
      <c r="J36" s="25">
        <f>VLOOKUP(Teams!I2,$C$95:$N$110,MATCH($S36,$C$94:$N$94,0),FALSE)</f>
        <v>75</v>
      </c>
      <c r="K36" s="25">
        <f>VLOOKUP(Teams!J2,$C$95:$N$110,MATCH($S36,$C$94:$N$94,0),FALSE)</f>
        <v>45</v>
      </c>
      <c r="L36" s="25">
        <f>VLOOKUP(Teams!K2,$C$95:$N$110,MATCH($S36,$C$94:$N$94,0),FALSE)</f>
        <v>52</v>
      </c>
      <c r="M36" s="25">
        <f>VLOOKUP(Teams!L2,$C$95:$N$110,MATCH($S36,$C$94:$N$94,0),FALSE)</f>
        <v>100</v>
      </c>
      <c r="N36" s="25">
        <f>VLOOKUP(Teams!M2,$C$95:$N$110,MATCH($S36,$C$94:$N$94,0),FALSE)</f>
        <v>70</v>
      </c>
      <c r="O36" s="25">
        <f>VLOOKUP(Teams!N2,$C$95:$N$110,MATCH($S36,$C$94:$N$94,0),FALSE)</f>
        <v>55</v>
      </c>
      <c r="P36" s="25">
        <f>VLOOKUP(Teams!O2,$C$95:$N$110,MATCH($S36,$C$94:$N$94,0),FALSE)</f>
        <v>46</v>
      </c>
      <c r="Q36" s="26">
        <f>VLOOKUP(Teams!P2,$C$95:$N$110,MATCH($S36,$C$94:$N$94,0),FALSE)</f>
        <v>59</v>
      </c>
      <c r="R36" s="8" t="s">
        <v>7</v>
      </c>
      <c r="S36" s="2" t="s">
        <v>37</v>
      </c>
    </row>
    <row r="37" spans="1:19" x14ac:dyDescent="0.2">
      <c r="B37" s="18">
        <f t="shared" ref="B37:Q37" si="11">RANK(B36,$B36:$Q36,0)</f>
        <v>2</v>
      </c>
      <c r="C37" s="19">
        <f t="shared" si="11"/>
        <v>12</v>
      </c>
      <c r="D37" s="19">
        <f t="shared" si="11"/>
        <v>4</v>
      </c>
      <c r="E37" s="19">
        <f t="shared" si="11"/>
        <v>8</v>
      </c>
      <c r="F37" s="19">
        <f t="shared" si="11"/>
        <v>14</v>
      </c>
      <c r="G37" s="19">
        <f t="shared" si="11"/>
        <v>10</v>
      </c>
      <c r="H37" s="19">
        <f t="shared" si="11"/>
        <v>16</v>
      </c>
      <c r="I37" s="19">
        <f t="shared" si="11"/>
        <v>6</v>
      </c>
      <c r="J37" s="19">
        <f t="shared" si="11"/>
        <v>3</v>
      </c>
      <c r="K37" s="19">
        <f t="shared" si="11"/>
        <v>14</v>
      </c>
      <c r="L37" s="19">
        <f t="shared" si="11"/>
        <v>10</v>
      </c>
      <c r="M37" s="19">
        <f t="shared" si="11"/>
        <v>1</v>
      </c>
      <c r="N37" s="19">
        <f t="shared" si="11"/>
        <v>5</v>
      </c>
      <c r="O37" s="19">
        <f t="shared" si="11"/>
        <v>9</v>
      </c>
      <c r="P37" s="19">
        <f t="shared" si="11"/>
        <v>13</v>
      </c>
      <c r="Q37" s="20">
        <f t="shared" si="11"/>
        <v>7</v>
      </c>
    </row>
    <row r="38" spans="1:19" x14ac:dyDescent="0.2">
      <c r="B38" s="21">
        <f t="shared" ref="B38:Q38" si="12">IF(B37=1,100, IF(B37=2,96, IF(B37=3,92,IF(B37=4,88,IF(B37=5,84,IF(B37=6,80,IF(B37=7,76,IF(B37=8,72,0))))))))+IF(B37=9,68,IF(B37=10,64,IF(B37=11,60,IF(B37=12,58,IF(B37=13,56,IF(B37=14,54,IF(B37=15,52,IF(B37=16,50,0))))))))</f>
        <v>96</v>
      </c>
      <c r="C38" s="22">
        <f t="shared" si="12"/>
        <v>58</v>
      </c>
      <c r="D38" s="22">
        <f t="shared" si="12"/>
        <v>88</v>
      </c>
      <c r="E38" s="22">
        <f t="shared" si="12"/>
        <v>72</v>
      </c>
      <c r="F38" s="22">
        <f t="shared" si="12"/>
        <v>54</v>
      </c>
      <c r="G38" s="22">
        <f t="shared" si="12"/>
        <v>64</v>
      </c>
      <c r="H38" s="22">
        <f t="shared" si="12"/>
        <v>50</v>
      </c>
      <c r="I38" s="22">
        <f t="shared" si="12"/>
        <v>80</v>
      </c>
      <c r="J38" s="22">
        <f t="shared" si="12"/>
        <v>92</v>
      </c>
      <c r="K38" s="22">
        <f t="shared" si="12"/>
        <v>54</v>
      </c>
      <c r="L38" s="22">
        <f t="shared" si="12"/>
        <v>64</v>
      </c>
      <c r="M38" s="22">
        <f t="shared" si="12"/>
        <v>100</v>
      </c>
      <c r="N38" s="22">
        <f t="shared" si="12"/>
        <v>84</v>
      </c>
      <c r="O38" s="22">
        <f t="shared" si="12"/>
        <v>68</v>
      </c>
      <c r="P38" s="22">
        <f t="shared" si="12"/>
        <v>56</v>
      </c>
      <c r="Q38" s="23">
        <f t="shared" si="12"/>
        <v>76</v>
      </c>
    </row>
    <row r="39" spans="1:19" x14ac:dyDescent="0.2">
      <c r="A39" s="2" t="s">
        <v>8</v>
      </c>
      <c r="B39" s="24">
        <f>VLOOKUP(Teams!A2,$C$95:$N$110,MATCH($S39,$C$94:$N$94,0),FALSE)</f>
        <v>235</v>
      </c>
      <c r="C39" s="25">
        <f>VLOOKUP(Teams!B2,$C$95:$N$110,MATCH($S39,$C$94:$N$94,0),FALSE)</f>
        <v>187</v>
      </c>
      <c r="D39" s="25">
        <f>VLOOKUP(Teams!C2,$C$95:$N$110,MATCH($S39,$C$94:$N$94,0),FALSE)</f>
        <v>220</v>
      </c>
      <c r="E39" s="25">
        <f>VLOOKUP(Teams!D2,$C$95:$N$110,MATCH($S39,$C$94:$N$94,0),FALSE)</f>
        <v>215</v>
      </c>
      <c r="F39" s="25">
        <f>VLOOKUP(Teams!E2,$C$95:$N$110,MATCH($S39,$C$94:$N$94,0),FALSE)</f>
        <v>170</v>
      </c>
      <c r="G39" s="25">
        <f>VLOOKUP(Teams!F2,$C$95:$N$110,MATCH($S39,$C$94:$N$94,0),FALSE)</f>
        <v>195</v>
      </c>
      <c r="H39" s="25">
        <f>VLOOKUP(Teams!G2,$C$95:$N$110,MATCH($S39,$C$94:$N$94,0),FALSE)</f>
        <v>161</v>
      </c>
      <c r="I39" s="25">
        <f>VLOOKUP(Teams!H2,$C$95:$N$110,MATCH($S39,$C$94:$N$94,0),FALSE)</f>
        <v>216</v>
      </c>
      <c r="J39" s="25">
        <f>VLOOKUP(Teams!I2,$C$95:$N$110,MATCH($S39,$C$94:$N$94,0),FALSE)</f>
        <v>177</v>
      </c>
      <c r="K39" s="25">
        <f>VLOOKUP(Teams!J2,$C$95:$N$110,MATCH($S39,$C$94:$N$94,0),FALSE)</f>
        <v>182</v>
      </c>
      <c r="L39" s="25">
        <f>VLOOKUP(Teams!K2,$C$95:$N$110,MATCH($S39,$C$94:$N$94,0),FALSE)</f>
        <v>190</v>
      </c>
      <c r="M39" s="25">
        <f>VLOOKUP(Teams!L2,$C$95:$N$110,MATCH($S39,$C$94:$N$94,0),FALSE)</f>
        <v>263</v>
      </c>
      <c r="N39" s="25">
        <f>VLOOKUP(Teams!M2,$C$95:$N$110,MATCH($S39,$C$94:$N$94,0),FALSE)</f>
        <v>180</v>
      </c>
      <c r="O39" s="25">
        <f>VLOOKUP(Teams!N2,$C$95:$N$110,MATCH($S39,$C$94:$N$94,0),FALSE)</f>
        <v>196</v>
      </c>
      <c r="P39" s="25">
        <f>VLOOKUP(Teams!O2,$C$95:$N$110,MATCH($S39,$C$94:$N$94,0),FALSE)</f>
        <v>218</v>
      </c>
      <c r="Q39" s="26">
        <f>VLOOKUP(Teams!P2,$C$95:$N$110,MATCH($S39,$C$94:$N$94,0),FALSE)</f>
        <v>216</v>
      </c>
      <c r="R39" s="8" t="s">
        <v>8</v>
      </c>
      <c r="S39" s="2" t="s">
        <v>38</v>
      </c>
    </row>
    <row r="40" spans="1:19" x14ac:dyDescent="0.2">
      <c r="B40" s="18">
        <f t="shared" ref="B40:Q40" si="13">RANK(B39,$B39:$Q39,0)</f>
        <v>2</v>
      </c>
      <c r="C40" s="19">
        <f t="shared" si="13"/>
        <v>11</v>
      </c>
      <c r="D40" s="19">
        <f t="shared" si="13"/>
        <v>3</v>
      </c>
      <c r="E40" s="19">
        <f t="shared" si="13"/>
        <v>7</v>
      </c>
      <c r="F40" s="19">
        <f t="shared" si="13"/>
        <v>15</v>
      </c>
      <c r="G40" s="19">
        <f t="shared" si="13"/>
        <v>9</v>
      </c>
      <c r="H40" s="19">
        <f t="shared" si="13"/>
        <v>16</v>
      </c>
      <c r="I40" s="19">
        <f t="shared" si="13"/>
        <v>5</v>
      </c>
      <c r="J40" s="19">
        <f t="shared" si="13"/>
        <v>14</v>
      </c>
      <c r="K40" s="19">
        <f t="shared" si="13"/>
        <v>12</v>
      </c>
      <c r="L40" s="19">
        <f t="shared" si="13"/>
        <v>10</v>
      </c>
      <c r="M40" s="19">
        <f t="shared" si="13"/>
        <v>1</v>
      </c>
      <c r="N40" s="19">
        <f t="shared" si="13"/>
        <v>13</v>
      </c>
      <c r="O40" s="19">
        <f t="shared" si="13"/>
        <v>8</v>
      </c>
      <c r="P40" s="19">
        <f t="shared" si="13"/>
        <v>4</v>
      </c>
      <c r="Q40" s="20">
        <f t="shared" si="13"/>
        <v>5</v>
      </c>
    </row>
    <row r="41" spans="1:19" x14ac:dyDescent="0.2">
      <c r="B41" s="21">
        <f t="shared" ref="B41:Q41" si="14">IF(B40=1,100, IF(B40=2,96, IF(B40=3,92,IF(B40=4,88,IF(B40=5,84,IF(B40=6,80,IF(B40=7,76,IF(B40=8,72,0))))))))+IF(B40=9,68,IF(B40=10,64,IF(B40=11,60,IF(B40=12,58,IF(B40=13,56,IF(B40=14,54,IF(B40=15,52,IF(B40=16,50,0))))))))</f>
        <v>96</v>
      </c>
      <c r="C41" s="22">
        <f t="shared" si="14"/>
        <v>60</v>
      </c>
      <c r="D41" s="22">
        <f t="shared" si="14"/>
        <v>92</v>
      </c>
      <c r="E41" s="22">
        <f t="shared" si="14"/>
        <v>76</v>
      </c>
      <c r="F41" s="22">
        <f t="shared" si="14"/>
        <v>52</v>
      </c>
      <c r="G41" s="22">
        <f t="shared" si="14"/>
        <v>68</v>
      </c>
      <c r="H41" s="22">
        <f t="shared" si="14"/>
        <v>50</v>
      </c>
      <c r="I41" s="22">
        <f t="shared" si="14"/>
        <v>84</v>
      </c>
      <c r="J41" s="22">
        <f t="shared" si="14"/>
        <v>54</v>
      </c>
      <c r="K41" s="22">
        <f t="shared" si="14"/>
        <v>58</v>
      </c>
      <c r="L41" s="22">
        <f t="shared" si="14"/>
        <v>64</v>
      </c>
      <c r="M41" s="22">
        <f t="shared" si="14"/>
        <v>100</v>
      </c>
      <c r="N41" s="22">
        <f t="shared" si="14"/>
        <v>56</v>
      </c>
      <c r="O41" s="22">
        <f t="shared" si="14"/>
        <v>72</v>
      </c>
      <c r="P41" s="22">
        <f t="shared" si="14"/>
        <v>88</v>
      </c>
      <c r="Q41" s="23">
        <f t="shared" si="14"/>
        <v>84</v>
      </c>
    </row>
    <row r="42" spans="1:19" x14ac:dyDescent="0.2">
      <c r="A42" s="2" t="s">
        <v>9</v>
      </c>
      <c r="B42" s="24">
        <f>VLOOKUP(Teams!A2,$C$95:$N$110,MATCH($S42,$C$94:$N$94,0),FALSE)</f>
        <v>21</v>
      </c>
      <c r="C42" s="25">
        <f>VLOOKUP(Teams!B2,$C$95:$N$110,MATCH($S42,$C$94:$N$94,0),FALSE)</f>
        <v>19</v>
      </c>
      <c r="D42" s="25">
        <f>VLOOKUP(Teams!C2,$C$95:$N$110,MATCH($S42,$C$94:$N$94,0),FALSE)</f>
        <v>9</v>
      </c>
      <c r="E42" s="25">
        <f>VLOOKUP(Teams!D2,$C$95:$N$110,MATCH($S42,$C$94:$N$94,0),FALSE)</f>
        <v>16</v>
      </c>
      <c r="F42" s="25">
        <f>VLOOKUP(Teams!E2,$C$95:$N$110,MATCH($S42,$C$94:$N$94,0),FALSE)</f>
        <v>4</v>
      </c>
      <c r="G42" s="25">
        <f>VLOOKUP(Teams!F2,$C$95:$N$110,MATCH($S42,$C$94:$N$94,0),FALSE)</f>
        <v>17</v>
      </c>
      <c r="H42" s="25">
        <f>VLOOKUP(Teams!G2,$C$95:$N$110,MATCH($S42,$C$94:$N$94,0),FALSE)</f>
        <v>17</v>
      </c>
      <c r="I42" s="25">
        <f>VLOOKUP(Teams!H2,$C$95:$N$110,MATCH($S42,$C$94:$N$94,0),FALSE)</f>
        <v>25</v>
      </c>
      <c r="J42" s="25">
        <f>VLOOKUP(Teams!I2,$C$95:$N$110,MATCH($S42,$C$94:$N$94,0),FALSE)</f>
        <v>8</v>
      </c>
      <c r="K42" s="25">
        <f>VLOOKUP(Teams!J2,$C$95:$N$110,MATCH($S42,$C$94:$N$94,0),FALSE)</f>
        <v>35</v>
      </c>
      <c r="L42" s="25">
        <f>VLOOKUP(Teams!K2,$C$95:$N$110,MATCH($S42,$C$94:$N$94,0),FALSE)</f>
        <v>44</v>
      </c>
      <c r="M42" s="25">
        <f>VLOOKUP(Teams!L2,$C$95:$N$110,MATCH($S42,$C$94:$N$94,0),FALSE)</f>
        <v>20</v>
      </c>
      <c r="N42" s="25">
        <f>VLOOKUP(Teams!M2,$C$95:$N$110,MATCH($S42,$C$94:$N$94,0),FALSE)</f>
        <v>20</v>
      </c>
      <c r="O42" s="25">
        <f>VLOOKUP(Teams!N2,$C$95:$N$110,MATCH($S42,$C$94:$N$94,0),FALSE)</f>
        <v>16</v>
      </c>
      <c r="P42" s="25">
        <f>VLOOKUP(Teams!O2,$C$95:$N$110,MATCH($S42,$C$94:$N$94,0),FALSE)</f>
        <v>15</v>
      </c>
      <c r="Q42" s="26">
        <f>VLOOKUP(Teams!P2,$C$95:$N$110,MATCH($S42,$C$94:$N$94,0),FALSE)</f>
        <v>54</v>
      </c>
      <c r="R42" s="8" t="s">
        <v>9</v>
      </c>
      <c r="S42" s="2" t="s">
        <v>39</v>
      </c>
    </row>
    <row r="43" spans="1:19" x14ac:dyDescent="0.2">
      <c r="B43" s="18">
        <f t="shared" ref="B43:Q43" si="15">RANK(B42,$B42:$Q42,0)</f>
        <v>5</v>
      </c>
      <c r="C43" s="19">
        <f t="shared" si="15"/>
        <v>8</v>
      </c>
      <c r="D43" s="19">
        <f t="shared" si="15"/>
        <v>14</v>
      </c>
      <c r="E43" s="19">
        <f t="shared" si="15"/>
        <v>11</v>
      </c>
      <c r="F43" s="19">
        <f t="shared" si="15"/>
        <v>16</v>
      </c>
      <c r="G43" s="19">
        <f t="shared" si="15"/>
        <v>9</v>
      </c>
      <c r="H43" s="19">
        <f t="shared" si="15"/>
        <v>9</v>
      </c>
      <c r="I43" s="19">
        <f t="shared" si="15"/>
        <v>4</v>
      </c>
      <c r="J43" s="19">
        <f t="shared" si="15"/>
        <v>15</v>
      </c>
      <c r="K43" s="19">
        <f t="shared" si="15"/>
        <v>3</v>
      </c>
      <c r="L43" s="19">
        <f t="shared" si="15"/>
        <v>2</v>
      </c>
      <c r="M43" s="19">
        <f t="shared" si="15"/>
        <v>6</v>
      </c>
      <c r="N43" s="19">
        <f t="shared" si="15"/>
        <v>6</v>
      </c>
      <c r="O43" s="19">
        <f t="shared" si="15"/>
        <v>11</v>
      </c>
      <c r="P43" s="19">
        <f t="shared" si="15"/>
        <v>13</v>
      </c>
      <c r="Q43" s="20">
        <f t="shared" si="15"/>
        <v>1</v>
      </c>
    </row>
    <row r="44" spans="1:19" x14ac:dyDescent="0.2">
      <c r="B44" s="21">
        <f t="shared" ref="B44:Q44" si="16">IF(B43=1,100, IF(B43=2,96, IF(B43=3,92,IF(B43=4,88,IF(B43=5,84,IF(B43=6,80,IF(B43=7,76,IF(B43=8,72,0))))))))+IF(B43=9,68,IF(B43=10,64,IF(B43=11,60,IF(B43=12,58,IF(B43=13,56,IF(B43=14,54,IF(B43=15,52,IF(B43=16,50,0))))))))</f>
        <v>84</v>
      </c>
      <c r="C44" s="22">
        <f t="shared" si="16"/>
        <v>72</v>
      </c>
      <c r="D44" s="22">
        <f t="shared" si="16"/>
        <v>54</v>
      </c>
      <c r="E44" s="22">
        <f t="shared" si="16"/>
        <v>60</v>
      </c>
      <c r="F44" s="22">
        <f t="shared" si="16"/>
        <v>50</v>
      </c>
      <c r="G44" s="22">
        <f t="shared" si="16"/>
        <v>68</v>
      </c>
      <c r="H44" s="22">
        <f t="shared" si="16"/>
        <v>68</v>
      </c>
      <c r="I44" s="22">
        <f t="shared" si="16"/>
        <v>88</v>
      </c>
      <c r="J44" s="22">
        <f t="shared" si="16"/>
        <v>52</v>
      </c>
      <c r="K44" s="22">
        <f t="shared" si="16"/>
        <v>92</v>
      </c>
      <c r="L44" s="22">
        <f t="shared" si="16"/>
        <v>96</v>
      </c>
      <c r="M44" s="22">
        <f t="shared" si="16"/>
        <v>80</v>
      </c>
      <c r="N44" s="22">
        <f t="shared" si="16"/>
        <v>80</v>
      </c>
      <c r="O44" s="22">
        <f t="shared" si="16"/>
        <v>60</v>
      </c>
      <c r="P44" s="22">
        <f t="shared" si="16"/>
        <v>56</v>
      </c>
      <c r="Q44" s="23">
        <f t="shared" si="16"/>
        <v>100</v>
      </c>
    </row>
    <row r="45" spans="1:19" x14ac:dyDescent="0.2">
      <c r="A45" s="2" t="s">
        <v>15</v>
      </c>
      <c r="B45" s="24">
        <f>VLOOKUP(Teams!A2,$C$95:$N$110,MATCH($S45,$C$94:$N$94,0),FALSE)</f>
        <v>24</v>
      </c>
      <c r="C45" s="25">
        <f>VLOOKUP(Teams!B2,$C$95:$N$110,MATCH($S45,$C$94:$N$94,0),FALSE)</f>
        <v>27</v>
      </c>
      <c r="D45" s="25">
        <f>VLOOKUP(Teams!C2,$C$95:$N$110,MATCH($S45,$C$94:$N$94,0),FALSE)</f>
        <v>36</v>
      </c>
      <c r="E45" s="25">
        <f>VLOOKUP(Teams!D2,$C$95:$N$110,MATCH($S45,$C$94:$N$94,0),FALSE)</f>
        <v>24</v>
      </c>
      <c r="F45" s="25">
        <f>VLOOKUP(Teams!E2,$C$95:$N$110,MATCH($S45,$C$94:$N$94,0),FALSE)</f>
        <v>20</v>
      </c>
      <c r="G45" s="25">
        <f>VLOOKUP(Teams!F2,$C$95:$N$110,MATCH($S45,$C$94:$N$94,0),FALSE)</f>
        <v>19</v>
      </c>
      <c r="H45" s="25">
        <f>VLOOKUP(Teams!G2,$C$95:$N$110,MATCH($S45,$C$94:$N$94,0),FALSE)</f>
        <v>17</v>
      </c>
      <c r="I45" s="25">
        <f>VLOOKUP(Teams!H2,$C$95:$N$110,MATCH($S45,$C$94:$N$94,0),FALSE)</f>
        <v>24</v>
      </c>
      <c r="J45" s="25">
        <f>VLOOKUP(Teams!I2,$C$95:$N$110,MATCH($S45,$C$94:$N$94,0),FALSE)</f>
        <v>22</v>
      </c>
      <c r="K45" s="25">
        <f>VLOOKUP(Teams!J2,$C$95:$N$110,MATCH($S45,$C$94:$N$94,0),FALSE)</f>
        <v>31</v>
      </c>
      <c r="L45" s="25">
        <f>VLOOKUP(Teams!K2,$C$95:$N$110,MATCH($S45,$C$94:$N$94,0),FALSE)</f>
        <v>26</v>
      </c>
      <c r="M45" s="25">
        <f>VLOOKUP(Teams!L2,$C$95:$N$110,MATCH($S45,$C$94:$N$94,0),FALSE)</f>
        <v>15</v>
      </c>
      <c r="N45" s="25">
        <f>VLOOKUP(Teams!M2,$C$95:$N$110,MATCH($S45,$C$94:$N$94,0),FALSE)</f>
        <v>22</v>
      </c>
      <c r="O45" s="25">
        <f>VLOOKUP(Teams!N2,$C$95:$N$110,MATCH($S45,$C$94:$N$94,0),FALSE)</f>
        <v>21</v>
      </c>
      <c r="P45" s="25">
        <f>VLOOKUP(Teams!O2,$C$95:$N$110,MATCH($S45,$C$94:$N$94,0),FALSE)</f>
        <v>29</v>
      </c>
      <c r="Q45" s="26">
        <f>VLOOKUP(Teams!P2,$C$95:$N$110,MATCH($S45,$C$94:$N$94,0),FALSE)</f>
        <v>32</v>
      </c>
      <c r="R45" s="8" t="s">
        <v>15</v>
      </c>
      <c r="S45" s="2" t="s">
        <v>41</v>
      </c>
    </row>
    <row r="46" spans="1:19" x14ac:dyDescent="0.2">
      <c r="B46" s="18">
        <f t="shared" ref="B46:Q46" si="17">RANK(B45,$B45:$Q45,1)</f>
        <v>8</v>
      </c>
      <c r="C46" s="19">
        <f t="shared" si="17"/>
        <v>12</v>
      </c>
      <c r="D46" s="19">
        <f t="shared" si="17"/>
        <v>16</v>
      </c>
      <c r="E46" s="19">
        <f t="shared" si="17"/>
        <v>8</v>
      </c>
      <c r="F46" s="19">
        <f t="shared" si="17"/>
        <v>4</v>
      </c>
      <c r="G46" s="19">
        <f t="shared" si="17"/>
        <v>3</v>
      </c>
      <c r="H46" s="19">
        <f t="shared" si="17"/>
        <v>2</v>
      </c>
      <c r="I46" s="19">
        <f t="shared" si="17"/>
        <v>8</v>
      </c>
      <c r="J46" s="19">
        <f t="shared" si="17"/>
        <v>6</v>
      </c>
      <c r="K46" s="19">
        <f t="shared" si="17"/>
        <v>14</v>
      </c>
      <c r="L46" s="19">
        <f t="shared" si="17"/>
        <v>11</v>
      </c>
      <c r="M46" s="19">
        <f t="shared" si="17"/>
        <v>1</v>
      </c>
      <c r="N46" s="19">
        <f t="shared" si="17"/>
        <v>6</v>
      </c>
      <c r="O46" s="19">
        <f t="shared" si="17"/>
        <v>5</v>
      </c>
      <c r="P46" s="19">
        <f t="shared" si="17"/>
        <v>13</v>
      </c>
      <c r="Q46" s="20">
        <f t="shared" si="17"/>
        <v>15</v>
      </c>
    </row>
    <row r="47" spans="1:19" x14ac:dyDescent="0.2">
      <c r="B47" s="21">
        <f t="shared" ref="B47:Q47" si="18">IF(B46=1,100, IF(B46=2,96, IF(B46=3,92,IF(B46=4,88,IF(B46=5,84,IF(B46=6,80,IF(B46=7,76,IF(B46=8,72,0))))))))+IF(B46=9,68,IF(B46=10,64,IF(B46=11,60,IF(B46=12,58,IF(B46=13,56,IF(B46=14,54,IF(B46=15,52,IF(B46=16,50,0))))))))</f>
        <v>72</v>
      </c>
      <c r="C47" s="22">
        <f t="shared" si="18"/>
        <v>58</v>
      </c>
      <c r="D47" s="22">
        <f t="shared" si="18"/>
        <v>50</v>
      </c>
      <c r="E47" s="22">
        <f t="shared" si="18"/>
        <v>72</v>
      </c>
      <c r="F47" s="22">
        <f t="shared" si="18"/>
        <v>88</v>
      </c>
      <c r="G47" s="22">
        <f t="shared" si="18"/>
        <v>92</v>
      </c>
      <c r="H47" s="22">
        <f t="shared" si="18"/>
        <v>96</v>
      </c>
      <c r="I47" s="22">
        <f t="shared" si="18"/>
        <v>72</v>
      </c>
      <c r="J47" s="22">
        <f t="shared" si="18"/>
        <v>80</v>
      </c>
      <c r="K47" s="22">
        <f t="shared" si="18"/>
        <v>54</v>
      </c>
      <c r="L47" s="22">
        <f t="shared" si="18"/>
        <v>60</v>
      </c>
      <c r="M47" s="22">
        <f t="shared" si="18"/>
        <v>100</v>
      </c>
      <c r="N47" s="22">
        <f t="shared" si="18"/>
        <v>80</v>
      </c>
      <c r="O47" s="22">
        <f t="shared" si="18"/>
        <v>84</v>
      </c>
      <c r="P47" s="22">
        <f t="shared" si="18"/>
        <v>56</v>
      </c>
      <c r="Q47" s="23">
        <f t="shared" si="18"/>
        <v>52</v>
      </c>
    </row>
    <row r="48" spans="1:19" x14ac:dyDescent="0.2">
      <c r="A48" s="2" t="s">
        <v>16</v>
      </c>
      <c r="B48" s="24">
        <f t="shared" ref="B48:Q48" si="19">VLOOKUP(B53,$C$136:$Q$152,MATCH($S48,$C$136:$Q$136,0),FALSE)</f>
        <v>169</v>
      </c>
      <c r="C48" s="25">
        <f t="shared" si="19"/>
        <v>98</v>
      </c>
      <c r="D48" s="25">
        <f t="shared" si="19"/>
        <v>175</v>
      </c>
      <c r="E48" s="25">
        <f t="shared" si="19"/>
        <v>127</v>
      </c>
      <c r="F48" s="25">
        <f t="shared" si="19"/>
        <v>140</v>
      </c>
      <c r="G48" s="25">
        <f t="shared" si="19"/>
        <v>162</v>
      </c>
      <c r="H48" s="25">
        <f t="shared" si="19"/>
        <v>152</v>
      </c>
      <c r="I48" s="25">
        <f t="shared" si="19"/>
        <v>157</v>
      </c>
      <c r="J48" s="25">
        <f t="shared" si="19"/>
        <v>139</v>
      </c>
      <c r="K48" s="25">
        <f t="shared" si="19"/>
        <v>165</v>
      </c>
      <c r="L48" s="25">
        <f t="shared" si="19"/>
        <v>149</v>
      </c>
      <c r="M48" s="25">
        <f t="shared" si="19"/>
        <v>155</v>
      </c>
      <c r="N48" s="25">
        <f t="shared" si="19"/>
        <v>140</v>
      </c>
      <c r="O48" s="25">
        <f t="shared" si="19"/>
        <v>193</v>
      </c>
      <c r="P48" s="25">
        <f t="shared" si="19"/>
        <v>198</v>
      </c>
      <c r="Q48" s="26">
        <f t="shared" si="19"/>
        <v>152</v>
      </c>
      <c r="R48" s="8" t="s">
        <v>16</v>
      </c>
      <c r="S48" s="2" t="s">
        <v>48</v>
      </c>
    </row>
    <row r="49" spans="1:19" x14ac:dyDescent="0.2">
      <c r="B49" s="18">
        <f t="shared" ref="B49:Q49" si="20">RANK(B48,$B48:$Q48,0)</f>
        <v>4</v>
      </c>
      <c r="C49" s="19">
        <f t="shared" si="20"/>
        <v>16</v>
      </c>
      <c r="D49" s="19">
        <f t="shared" si="20"/>
        <v>3</v>
      </c>
      <c r="E49" s="19">
        <f t="shared" si="20"/>
        <v>15</v>
      </c>
      <c r="F49" s="19">
        <f t="shared" si="20"/>
        <v>12</v>
      </c>
      <c r="G49" s="19">
        <f t="shared" si="20"/>
        <v>6</v>
      </c>
      <c r="H49" s="19">
        <f t="shared" si="20"/>
        <v>9</v>
      </c>
      <c r="I49" s="19">
        <f t="shared" si="20"/>
        <v>7</v>
      </c>
      <c r="J49" s="19">
        <f t="shared" si="20"/>
        <v>14</v>
      </c>
      <c r="K49" s="19">
        <f t="shared" si="20"/>
        <v>5</v>
      </c>
      <c r="L49" s="19">
        <f t="shared" si="20"/>
        <v>11</v>
      </c>
      <c r="M49" s="19">
        <f t="shared" si="20"/>
        <v>8</v>
      </c>
      <c r="N49" s="19">
        <f t="shared" si="20"/>
        <v>12</v>
      </c>
      <c r="O49" s="19">
        <f t="shared" si="20"/>
        <v>2</v>
      </c>
      <c r="P49" s="19">
        <f t="shared" si="20"/>
        <v>1</v>
      </c>
      <c r="Q49" s="20">
        <f t="shared" si="20"/>
        <v>9</v>
      </c>
    </row>
    <row r="50" spans="1:19" x14ac:dyDescent="0.2">
      <c r="B50" s="21">
        <f t="shared" ref="B50:Q50" si="21">IF(B49=1,100, IF(B49=2,96, IF(B49=3,92,IF(B49=4,88,IF(B49=5,84,IF(B49=6,80,IF(B49=7,76,IF(B49=8,72,0))))))))+IF(B49=9,68,IF(B49=10,64,IF(B49=11,60,IF(B49=12,58,IF(B49=13,56,IF(B49=14,54,IF(B49=15,52,IF(B49=16,50,0))))))))</f>
        <v>88</v>
      </c>
      <c r="C50" s="22">
        <f t="shared" si="21"/>
        <v>50</v>
      </c>
      <c r="D50" s="22">
        <f t="shared" si="21"/>
        <v>92</v>
      </c>
      <c r="E50" s="22">
        <f t="shared" si="21"/>
        <v>52</v>
      </c>
      <c r="F50" s="22">
        <f t="shared" si="21"/>
        <v>58</v>
      </c>
      <c r="G50" s="22">
        <f t="shared" si="21"/>
        <v>80</v>
      </c>
      <c r="H50" s="22">
        <f t="shared" si="21"/>
        <v>68</v>
      </c>
      <c r="I50" s="22">
        <f t="shared" si="21"/>
        <v>76</v>
      </c>
      <c r="J50" s="22">
        <f t="shared" si="21"/>
        <v>54</v>
      </c>
      <c r="K50" s="22">
        <f t="shared" si="21"/>
        <v>84</v>
      </c>
      <c r="L50" s="22">
        <f t="shared" si="21"/>
        <v>60</v>
      </c>
      <c r="M50" s="22">
        <f t="shared" si="21"/>
        <v>72</v>
      </c>
      <c r="N50" s="22">
        <f t="shared" si="21"/>
        <v>58</v>
      </c>
      <c r="O50" s="22">
        <f t="shared" si="21"/>
        <v>96</v>
      </c>
      <c r="P50" s="22">
        <f t="shared" si="21"/>
        <v>100</v>
      </c>
      <c r="Q50" s="23">
        <f t="shared" si="21"/>
        <v>68</v>
      </c>
    </row>
    <row r="51" spans="1:19" x14ac:dyDescent="0.2"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</row>
    <row r="52" spans="1:19" x14ac:dyDescent="0.2">
      <c r="B52" s="28">
        <f t="shared" ref="B52:Q52" si="22">B50+B47+B44+B41+B38+B35+B32+B29+B26+B23</f>
        <v>762</v>
      </c>
      <c r="C52" s="29">
        <f t="shared" si="22"/>
        <v>688</v>
      </c>
      <c r="D52" s="29">
        <f t="shared" si="22"/>
        <v>774</v>
      </c>
      <c r="E52" s="29">
        <f t="shared" si="22"/>
        <v>696</v>
      </c>
      <c r="F52" s="29">
        <f t="shared" si="22"/>
        <v>698</v>
      </c>
      <c r="G52" s="29">
        <f t="shared" si="22"/>
        <v>702</v>
      </c>
      <c r="H52" s="29">
        <f t="shared" si="22"/>
        <v>682</v>
      </c>
      <c r="I52" s="29">
        <f t="shared" si="22"/>
        <v>772</v>
      </c>
      <c r="J52" s="29">
        <f t="shared" si="22"/>
        <v>628</v>
      </c>
      <c r="K52" s="29">
        <f t="shared" si="22"/>
        <v>624</v>
      </c>
      <c r="L52" s="29">
        <f t="shared" si="22"/>
        <v>638</v>
      </c>
      <c r="M52" s="29">
        <f t="shared" si="22"/>
        <v>888</v>
      </c>
      <c r="N52" s="29">
        <f t="shared" si="22"/>
        <v>662</v>
      </c>
      <c r="O52" s="29">
        <f t="shared" si="22"/>
        <v>772</v>
      </c>
      <c r="P52" s="29">
        <f t="shared" si="22"/>
        <v>788</v>
      </c>
      <c r="Q52" s="30">
        <f t="shared" si="22"/>
        <v>840</v>
      </c>
    </row>
    <row r="53" spans="1:19" s="10" customFormat="1" ht="15.75" x14ac:dyDescent="0.25">
      <c r="B53" s="31" t="str">
        <f>Teams!A1</f>
        <v>ARZ</v>
      </c>
      <c r="C53" s="32" t="str">
        <f>Teams!B1</f>
        <v>BTR</v>
      </c>
      <c r="D53" s="32" t="str">
        <f>Teams!C1</f>
        <v>CDK</v>
      </c>
      <c r="E53" s="32" t="str">
        <f>Teams!D1</f>
        <v>CHB</v>
      </c>
      <c r="F53" s="32" t="str">
        <f>Teams!E1</f>
        <v>DET</v>
      </c>
      <c r="G53" s="32" t="str">
        <f>Teams!F1</f>
        <v>HUD</v>
      </c>
      <c r="H53" s="32" t="str">
        <f>Teams!G1</f>
        <v>MAM</v>
      </c>
      <c r="I53" s="32" t="str">
        <f>Teams!H1</f>
        <v>MLL</v>
      </c>
      <c r="J53" s="32" t="str">
        <f>Teams!I1</f>
        <v>NYU</v>
      </c>
      <c r="K53" s="32" t="str">
        <f>Teams!J1</f>
        <v>PCR</v>
      </c>
      <c r="L53" s="32" t="str">
        <f>Teams!K1</f>
        <v>PMV</v>
      </c>
      <c r="M53" s="32" t="str">
        <f>Teams!L1</f>
        <v>PRT</v>
      </c>
      <c r="N53" s="32" t="str">
        <f>Teams!M1</f>
        <v>SEA</v>
      </c>
      <c r="O53" s="32" t="str">
        <f>Teams!N1</f>
        <v>SPS</v>
      </c>
      <c r="P53" s="32" t="str">
        <f>Teams!O1</f>
        <v>SBS</v>
      </c>
      <c r="Q53" s="33" t="str">
        <f>Teams!P1</f>
        <v>TDR</v>
      </c>
      <c r="R53" s="12"/>
    </row>
    <row r="54" spans="1:19" x14ac:dyDescent="0.2">
      <c r="C54" s="2"/>
      <c r="D54" s="2"/>
      <c r="E54" s="2"/>
      <c r="F54" s="2"/>
      <c r="G54" s="2"/>
      <c r="I54" s="34"/>
      <c r="K54" s="34"/>
      <c r="L54" s="34"/>
      <c r="M54" s="34"/>
      <c r="N54" s="34"/>
      <c r="O54" s="34"/>
      <c r="Q54" s="34"/>
    </row>
    <row r="55" spans="1:19" x14ac:dyDescent="0.2">
      <c r="H55" s="34"/>
    </row>
    <row r="56" spans="1:19" ht="15.75" x14ac:dyDescent="0.25">
      <c r="A56" s="35"/>
      <c r="B56" s="36" t="str">
        <f>Teams!A1</f>
        <v>ARZ</v>
      </c>
      <c r="C56" s="36" t="str">
        <f>Teams!B1</f>
        <v>BTR</v>
      </c>
      <c r="D56" s="36" t="str">
        <f>Teams!C1</f>
        <v>CDK</v>
      </c>
      <c r="E56" s="36" t="str">
        <f>Teams!D1</f>
        <v>CHB</v>
      </c>
      <c r="F56" s="36" t="str">
        <f>Teams!E1</f>
        <v>DET</v>
      </c>
      <c r="G56" s="36" t="str">
        <f>Teams!F1</f>
        <v>HUD</v>
      </c>
      <c r="H56" s="36" t="str">
        <f>Teams!G1</f>
        <v>MAM</v>
      </c>
      <c r="I56" s="36" t="str">
        <f>Teams!H1</f>
        <v>MLL</v>
      </c>
      <c r="J56" s="36" t="str">
        <f>Teams!I1</f>
        <v>NYU</v>
      </c>
      <c r="K56" s="36" t="str">
        <f>Teams!J1</f>
        <v>PCR</v>
      </c>
      <c r="L56" s="36" t="str">
        <f>Teams!K1</f>
        <v>PMV</v>
      </c>
      <c r="M56" s="36" t="str">
        <f>Teams!L1</f>
        <v>PRT</v>
      </c>
      <c r="N56" s="36" t="str">
        <f>Teams!M1</f>
        <v>SEA</v>
      </c>
      <c r="O56" s="36" t="str">
        <f>Teams!N1</f>
        <v>SPS</v>
      </c>
      <c r="P56" s="36" t="str">
        <f>Teams!O1</f>
        <v>SBS</v>
      </c>
      <c r="Q56" s="36" t="str">
        <f>Teams!P1</f>
        <v>TDR</v>
      </c>
      <c r="R56" s="12"/>
    </row>
    <row r="57" spans="1:19" x14ac:dyDescent="0.2">
      <c r="A57" s="2" t="s">
        <v>12</v>
      </c>
      <c r="B57" s="37">
        <f>VLOOKUP(Teams!A2,$C$115:$N$131,MATCH($S57,$C$115:$N$115,0),FALSE)</f>
        <v>3.08</v>
      </c>
      <c r="C57" s="38">
        <f>VLOOKUP(Teams!B2,$C$115:$N$131,MATCH($S57,$C$115:$N$115,0),FALSE)</f>
        <v>4.92</v>
      </c>
      <c r="D57" s="38">
        <f>VLOOKUP(Teams!C2,$C$115:$N$131,MATCH($S57,$C$115:$N$115,0),FALSE)</f>
        <v>3.65</v>
      </c>
      <c r="E57" s="38">
        <f>VLOOKUP(Teams!D2,$C$115:$N$131,MATCH($S57,$C$115:$N$115,0),FALSE)</f>
        <v>3.33</v>
      </c>
      <c r="F57" s="38">
        <f>VLOOKUP(Teams!E2,$C$115:$N$131,MATCH($S57,$C$115:$N$115,0),FALSE)</f>
        <v>3.17</v>
      </c>
      <c r="G57" s="38">
        <f>VLOOKUP(Teams!F2,$C$115:$N$131,MATCH($S57,$C$115:$N$115,0),FALSE)</f>
        <v>3.39</v>
      </c>
      <c r="H57" s="38">
        <f>VLOOKUP(Teams!G2,$C$115:$N$131,MATCH($S57,$C$115:$N$115,0),FALSE)</f>
        <v>3.66</v>
      </c>
      <c r="I57" s="38">
        <f>VLOOKUP(Teams!H2,$C$115:$N$131,MATCH($S57,$C$115:$N$115,0),FALSE)</f>
        <v>3.99</v>
      </c>
      <c r="J57" s="38">
        <f>VLOOKUP(Teams!I2,$C$115:$N$131,MATCH($S57,$C$115:$N$115,0),FALSE)</f>
        <v>3.63</v>
      </c>
      <c r="K57" s="38">
        <f>VLOOKUP(Teams!J2,$C$115:$N$131,MATCH($S57,$C$115:$N$115,0),FALSE)</f>
        <v>4.07</v>
      </c>
      <c r="L57" s="38">
        <f>VLOOKUP(Teams!K2,$C$115:$N$131,MATCH($S57,$C$115:$N$115,0),FALSE)</f>
        <v>3.97</v>
      </c>
      <c r="M57" s="38">
        <f>VLOOKUP(Teams!L2,$C$115:$N$131,MATCH($S57,$C$115:$N$115,0),FALSE)</f>
        <v>3.14</v>
      </c>
      <c r="N57" s="38">
        <f>VLOOKUP(Teams!M2,$C$115:$N$131,MATCH($S57,$C$115:$N$115,0),FALSE)</f>
        <v>4.1399999999999997</v>
      </c>
      <c r="O57" s="38">
        <f>VLOOKUP(Teams!N2,$C$115:$N$131,MATCH($S57,$C$115:$N$115,0),FALSE)</f>
        <v>4.21</v>
      </c>
      <c r="P57" s="38">
        <f>VLOOKUP(Teams!O2,$C$115:$N$131,MATCH($S57,$C$115:$N$115,0),FALSE)</f>
        <v>3.79</v>
      </c>
      <c r="Q57" s="39">
        <f>VLOOKUP(Teams!P2,$C$115:$N$131,MATCH($S57,$C$115:$N$115,0),FALSE)</f>
        <v>3.15</v>
      </c>
      <c r="R57" s="8" t="s">
        <v>12</v>
      </c>
      <c r="S57" s="2" t="s">
        <v>12</v>
      </c>
    </row>
    <row r="58" spans="1:19" x14ac:dyDescent="0.2">
      <c r="B58" s="18">
        <f t="shared" ref="B58:Q58" si="23">RANK(B57,$B57:$Q57,1)</f>
        <v>1</v>
      </c>
      <c r="C58" s="19">
        <f t="shared" si="23"/>
        <v>16</v>
      </c>
      <c r="D58" s="19">
        <f t="shared" si="23"/>
        <v>8</v>
      </c>
      <c r="E58" s="19">
        <f t="shared" si="23"/>
        <v>5</v>
      </c>
      <c r="F58" s="19">
        <f t="shared" si="23"/>
        <v>4</v>
      </c>
      <c r="G58" s="19">
        <f t="shared" si="23"/>
        <v>6</v>
      </c>
      <c r="H58" s="19">
        <f t="shared" si="23"/>
        <v>9</v>
      </c>
      <c r="I58" s="19">
        <f t="shared" si="23"/>
        <v>12</v>
      </c>
      <c r="J58" s="19">
        <f t="shared" si="23"/>
        <v>7</v>
      </c>
      <c r="K58" s="19">
        <f t="shared" si="23"/>
        <v>13</v>
      </c>
      <c r="L58" s="19">
        <f t="shared" si="23"/>
        <v>11</v>
      </c>
      <c r="M58" s="19">
        <f t="shared" si="23"/>
        <v>2</v>
      </c>
      <c r="N58" s="19">
        <f t="shared" si="23"/>
        <v>14</v>
      </c>
      <c r="O58" s="19">
        <f t="shared" si="23"/>
        <v>15</v>
      </c>
      <c r="P58" s="19">
        <f t="shared" si="23"/>
        <v>10</v>
      </c>
      <c r="Q58" s="20">
        <f t="shared" si="23"/>
        <v>3</v>
      </c>
    </row>
    <row r="59" spans="1:19" x14ac:dyDescent="0.2">
      <c r="B59" s="21">
        <f t="shared" ref="B59:Q59" si="24">IF(B58=1,100, IF(B58=2,96, IF(B58=3,92,IF(B58=4,88,IF(B58=5,84,IF(B58=6,80,IF(B58=7,76,IF(B58=8,72,0))))))))+IF(B58=9,68,IF(B58=10,64,IF(B58=11,60,IF(B58=12,58,IF(B58=13,56,IF(B58=14,54,IF(B58=15,52,IF(B58=16,50,0))))))))</f>
        <v>100</v>
      </c>
      <c r="C59" s="22">
        <f t="shared" si="24"/>
        <v>50</v>
      </c>
      <c r="D59" s="22">
        <f t="shared" si="24"/>
        <v>72</v>
      </c>
      <c r="E59" s="22">
        <f t="shared" si="24"/>
        <v>84</v>
      </c>
      <c r="F59" s="22">
        <f t="shared" si="24"/>
        <v>88</v>
      </c>
      <c r="G59" s="22">
        <f t="shared" si="24"/>
        <v>80</v>
      </c>
      <c r="H59" s="22">
        <f t="shared" si="24"/>
        <v>68</v>
      </c>
      <c r="I59" s="22">
        <f t="shared" si="24"/>
        <v>58</v>
      </c>
      <c r="J59" s="22">
        <f t="shared" si="24"/>
        <v>76</v>
      </c>
      <c r="K59" s="22">
        <f t="shared" si="24"/>
        <v>56</v>
      </c>
      <c r="L59" s="22">
        <f t="shared" si="24"/>
        <v>60</v>
      </c>
      <c r="M59" s="22">
        <f t="shared" si="24"/>
        <v>96</v>
      </c>
      <c r="N59" s="22">
        <f t="shared" si="24"/>
        <v>54</v>
      </c>
      <c r="O59" s="22">
        <f t="shared" si="24"/>
        <v>52</v>
      </c>
      <c r="P59" s="22">
        <f t="shared" si="24"/>
        <v>64</v>
      </c>
      <c r="Q59" s="23">
        <f t="shared" si="24"/>
        <v>92</v>
      </c>
    </row>
    <row r="60" spans="1:19" x14ac:dyDescent="0.2">
      <c r="A60" s="2" t="s">
        <v>11</v>
      </c>
      <c r="B60" s="40">
        <f>VLOOKUP(Teams!A2,$C$115:$N$131,MATCH($S60,$C$115:$N$115,0),FALSE)</f>
        <v>29</v>
      </c>
      <c r="C60" s="41">
        <f>VLOOKUP(Teams!B2,$C$115:$N$131,MATCH($S60,$C$115:$N$115,0),FALSE)</f>
        <v>19</v>
      </c>
      <c r="D60" s="41">
        <f>VLOOKUP(Teams!C2,$C$115:$N$131,MATCH($S60,$C$115:$N$115,0),FALSE)</f>
        <v>31</v>
      </c>
      <c r="E60" s="41">
        <f>VLOOKUP(Teams!D2,$C$115:$N$131,MATCH($S60,$C$115:$N$115,0),FALSE)</f>
        <v>27</v>
      </c>
      <c r="F60" s="41">
        <f>VLOOKUP(Teams!E2,$C$115:$N$131,MATCH($S60,$C$115:$N$115,0),FALSE)</f>
        <v>28</v>
      </c>
      <c r="G60" s="41">
        <f>VLOOKUP(Teams!F2,$C$115:$N$131,MATCH($S60,$C$115:$N$115,0),FALSE)</f>
        <v>25</v>
      </c>
      <c r="H60" s="41">
        <f>VLOOKUP(Teams!G2,$C$115:$N$131,MATCH($S60,$C$115:$N$115,0),FALSE)</f>
        <v>20</v>
      </c>
      <c r="I60" s="41">
        <f>VLOOKUP(Teams!H2,$C$115:$N$131,MATCH($S60,$C$115:$N$115,0),FALSE)</f>
        <v>28</v>
      </c>
      <c r="J60" s="41">
        <f>VLOOKUP(Teams!I2,$C$115:$N$131,MATCH($S60,$C$115:$N$115,0),FALSE)</f>
        <v>24</v>
      </c>
      <c r="K60" s="41">
        <f>VLOOKUP(Teams!J2,$C$115:$N$131,MATCH($S60,$C$115:$N$115,0),FALSE)</f>
        <v>23</v>
      </c>
      <c r="L60" s="41">
        <f>VLOOKUP(Teams!K2,$C$115:$N$131,MATCH($S60,$C$115:$N$115,0),FALSE)</f>
        <v>24</v>
      </c>
      <c r="M60" s="41">
        <f>VLOOKUP(Teams!L2,$C$115:$N$131,MATCH($S60,$C$115:$N$115,0),FALSE)</f>
        <v>40</v>
      </c>
      <c r="N60" s="41">
        <f>VLOOKUP(Teams!M2,$C$115:$N$131,MATCH($S60,$C$115:$N$115,0),FALSE)</f>
        <v>23</v>
      </c>
      <c r="O60" s="41">
        <f>VLOOKUP(Teams!N2,$C$115:$N$131,MATCH($S60,$C$115:$N$115,0),FALSE)</f>
        <v>21</v>
      </c>
      <c r="P60" s="41">
        <f>VLOOKUP(Teams!O2,$C$115:$N$131,MATCH($S60,$C$115:$N$115,0),FALSE)</f>
        <v>29</v>
      </c>
      <c r="Q60" s="42">
        <f>VLOOKUP(Teams!P2,$C$115:$N$131,MATCH($S60,$C$115:$N$115,0),FALSE)</f>
        <v>33</v>
      </c>
      <c r="R60" s="8" t="s">
        <v>11</v>
      </c>
      <c r="S60" s="2" t="s">
        <v>44</v>
      </c>
    </row>
    <row r="61" spans="1:19" x14ac:dyDescent="0.2">
      <c r="B61" s="18">
        <f t="shared" ref="B61:Q61" si="25">RANK(B60,$B60:$Q60,0)</f>
        <v>4</v>
      </c>
      <c r="C61" s="19">
        <f t="shared" si="25"/>
        <v>16</v>
      </c>
      <c r="D61" s="19">
        <f t="shared" si="25"/>
        <v>3</v>
      </c>
      <c r="E61" s="19">
        <f t="shared" si="25"/>
        <v>8</v>
      </c>
      <c r="F61" s="19">
        <f t="shared" si="25"/>
        <v>6</v>
      </c>
      <c r="G61" s="19">
        <f t="shared" si="25"/>
        <v>9</v>
      </c>
      <c r="H61" s="19">
        <f t="shared" si="25"/>
        <v>15</v>
      </c>
      <c r="I61" s="19">
        <f t="shared" si="25"/>
        <v>6</v>
      </c>
      <c r="J61" s="19">
        <f t="shared" si="25"/>
        <v>10</v>
      </c>
      <c r="K61" s="19">
        <f t="shared" si="25"/>
        <v>12</v>
      </c>
      <c r="L61" s="19">
        <f t="shared" si="25"/>
        <v>10</v>
      </c>
      <c r="M61" s="19">
        <f t="shared" si="25"/>
        <v>1</v>
      </c>
      <c r="N61" s="19">
        <f t="shared" si="25"/>
        <v>12</v>
      </c>
      <c r="O61" s="19">
        <f t="shared" si="25"/>
        <v>14</v>
      </c>
      <c r="P61" s="19">
        <f t="shared" si="25"/>
        <v>4</v>
      </c>
      <c r="Q61" s="20">
        <f t="shared" si="25"/>
        <v>2</v>
      </c>
    </row>
    <row r="62" spans="1:19" x14ac:dyDescent="0.2">
      <c r="B62" s="21">
        <f t="shared" ref="B62:Q62" si="26">IF(B61=1,100, IF(B61=2,96, IF(B61=3,92,IF(B61=4,88,IF(B61=5,84,IF(B61=6,80,IF(B61=7,76,IF(B61=8,72,0))))))))+IF(B61=9,68,IF(B61=10,64,IF(B61=11,60,IF(B61=12,58,IF(B61=13,56,IF(B61=14,54,IF(B61=15,52,IF(B61=16,50,0))))))))</f>
        <v>88</v>
      </c>
      <c r="C62" s="22">
        <f t="shared" si="26"/>
        <v>50</v>
      </c>
      <c r="D62" s="22">
        <f t="shared" si="26"/>
        <v>92</v>
      </c>
      <c r="E62" s="22">
        <f t="shared" si="26"/>
        <v>72</v>
      </c>
      <c r="F62" s="22">
        <f t="shared" si="26"/>
        <v>80</v>
      </c>
      <c r="G62" s="22">
        <f t="shared" si="26"/>
        <v>68</v>
      </c>
      <c r="H62" s="22">
        <f t="shared" si="26"/>
        <v>52</v>
      </c>
      <c r="I62" s="22">
        <f t="shared" si="26"/>
        <v>80</v>
      </c>
      <c r="J62" s="22">
        <f t="shared" si="26"/>
        <v>64</v>
      </c>
      <c r="K62" s="22">
        <f t="shared" si="26"/>
        <v>58</v>
      </c>
      <c r="L62" s="22">
        <f t="shared" si="26"/>
        <v>64</v>
      </c>
      <c r="M62" s="22">
        <f t="shared" si="26"/>
        <v>100</v>
      </c>
      <c r="N62" s="22">
        <f t="shared" si="26"/>
        <v>58</v>
      </c>
      <c r="O62" s="22">
        <f t="shared" si="26"/>
        <v>54</v>
      </c>
      <c r="P62" s="22">
        <f t="shared" si="26"/>
        <v>88</v>
      </c>
      <c r="Q62" s="23">
        <f t="shared" si="26"/>
        <v>96</v>
      </c>
    </row>
    <row r="63" spans="1:19" x14ac:dyDescent="0.2">
      <c r="A63" s="2" t="s">
        <v>30</v>
      </c>
      <c r="B63" s="37">
        <f t="shared" ref="B63:Q63" si="27">(B65+B83)/B64</f>
        <v>1.1365027545398898</v>
      </c>
      <c r="C63" s="38">
        <f t="shared" si="27"/>
        <v>1.3734177215189873</v>
      </c>
      <c r="D63" s="38">
        <f t="shared" si="27"/>
        <v>1.2570965125709652</v>
      </c>
      <c r="E63" s="38">
        <f t="shared" si="27"/>
        <v>1.1731135066582117</v>
      </c>
      <c r="F63" s="38">
        <f t="shared" si="27"/>
        <v>1.1164440734557597</v>
      </c>
      <c r="G63" s="38">
        <f t="shared" si="27"/>
        <v>1.1372950819672132</v>
      </c>
      <c r="H63" s="38">
        <f t="shared" si="27"/>
        <v>1.2258064516129032</v>
      </c>
      <c r="I63" s="38">
        <f t="shared" si="27"/>
        <v>1.3691360645298238</v>
      </c>
      <c r="J63" s="38">
        <f t="shared" si="27"/>
        <v>1.1242603550295858</v>
      </c>
      <c r="K63" s="38">
        <f t="shared" si="27"/>
        <v>1.2944492627927147</v>
      </c>
      <c r="L63" s="38">
        <f t="shared" si="27"/>
        <v>1.3789428815004263</v>
      </c>
      <c r="M63" s="38">
        <f t="shared" si="27"/>
        <v>1.0942622950819672</v>
      </c>
      <c r="N63" s="38">
        <f t="shared" si="27"/>
        <v>1.3362609786700126</v>
      </c>
      <c r="O63" s="38">
        <f t="shared" si="27"/>
        <v>1.1787941787941787</v>
      </c>
      <c r="P63" s="38">
        <f t="shared" si="27"/>
        <v>1.359802509771652</v>
      </c>
      <c r="Q63" s="39">
        <f t="shared" si="27"/>
        <v>1.1667710290127322</v>
      </c>
      <c r="R63" s="8" t="s">
        <v>30</v>
      </c>
    </row>
    <row r="64" spans="1:19" ht="12.75" hidden="1" customHeight="1" x14ac:dyDescent="0.2">
      <c r="B64" s="18">
        <f>VLOOKUP(Teams!A2,$C$115:$N$131,MATCH($S64,$C$115:$N$115,0),FALSE)</f>
        <v>490.1</v>
      </c>
      <c r="C64" s="19">
        <f>VLOOKUP(Teams!B2,$C$115:$N$131,MATCH($S64,$C$115:$N$115,0),FALSE)</f>
        <v>474</v>
      </c>
      <c r="D64" s="19">
        <f>VLOOKUP(Teams!C2,$C$115:$N$131,MATCH($S64,$C$115:$N$115,0),FALSE)</f>
        <v>493.2</v>
      </c>
      <c r="E64" s="19">
        <f>VLOOKUP(Teams!D2,$C$115:$N$131,MATCH($S64,$C$115:$N$115,0),FALSE)</f>
        <v>473.1</v>
      </c>
      <c r="F64" s="19">
        <f>VLOOKUP(Teams!E2,$C$115:$N$131,MATCH($S64,$C$115:$N$115,0),FALSE)</f>
        <v>479.2</v>
      </c>
      <c r="G64" s="19">
        <f>VLOOKUP(Teams!F2,$C$115:$N$131,MATCH($S64,$C$115:$N$115,0),FALSE)</f>
        <v>488</v>
      </c>
      <c r="H64" s="19">
        <f>VLOOKUP(Teams!G2,$C$115:$N$131,MATCH($S64,$C$115:$N$115,0),FALSE)</f>
        <v>465</v>
      </c>
      <c r="I64" s="19">
        <f>VLOOKUP(Teams!H2,$C$115:$N$131,MATCH($S64,$C$115:$N$115,0),FALSE)</f>
        <v>471.1</v>
      </c>
      <c r="J64" s="19">
        <f>VLOOKUP(Teams!I2,$C$115:$N$131,MATCH($S64,$C$115:$N$115,0),FALSE)</f>
        <v>473.2</v>
      </c>
      <c r="K64" s="19">
        <f>VLOOKUP(Teams!J2,$C$115:$N$131,MATCH($S64,$C$115:$N$115,0),FALSE)</f>
        <v>461.2</v>
      </c>
      <c r="L64" s="19">
        <f>VLOOKUP(Teams!K2,$C$115:$N$131,MATCH($S64,$C$115:$N$115,0),FALSE)</f>
        <v>469.2</v>
      </c>
      <c r="M64" s="19">
        <f>VLOOKUP(Teams!L2,$C$115:$N$131,MATCH($S64,$C$115:$N$115,0),FALSE)</f>
        <v>488</v>
      </c>
      <c r="N64" s="19">
        <f>VLOOKUP(Teams!M2,$C$115:$N$131,MATCH($S64,$C$115:$N$115,0),FALSE)</f>
        <v>478.2</v>
      </c>
      <c r="O64" s="19">
        <f>VLOOKUP(Teams!N2,$C$115:$N$131,MATCH($S64,$C$115:$N$115,0),FALSE)</f>
        <v>481</v>
      </c>
      <c r="P64" s="19">
        <f>VLOOKUP(Teams!O2,$C$115:$N$131,MATCH($S64,$C$115:$N$115,0),FALSE)</f>
        <v>486.1</v>
      </c>
      <c r="Q64" s="20">
        <f>VLOOKUP(Teams!P2,$C$115:$N$131,MATCH($S64,$C$115:$N$115,0),FALSE)</f>
        <v>479.1</v>
      </c>
      <c r="S64" s="2" t="s">
        <v>46</v>
      </c>
    </row>
    <row r="65" spans="1:19" ht="12.75" hidden="1" customHeight="1" x14ac:dyDescent="0.2">
      <c r="B65" s="18">
        <f>VLOOKUP(Teams!A2,$C$115:$N$131,MATCH($S65,$C$115:$N$115,0),FALSE)</f>
        <v>397</v>
      </c>
      <c r="C65" s="19">
        <f>VLOOKUP(Teams!B2,$C$115:$N$131,MATCH($S65,$C$115:$N$115,0),FALSE)</f>
        <v>479</v>
      </c>
      <c r="D65" s="19">
        <f>VLOOKUP(Teams!C2,$C$115:$N$131,MATCH($S65,$C$115:$N$115,0),FALSE)</f>
        <v>450</v>
      </c>
      <c r="E65" s="19">
        <f>VLOOKUP(Teams!D2,$C$115:$N$131,MATCH($S65,$C$115:$N$115,0),FALSE)</f>
        <v>408</v>
      </c>
      <c r="F65" s="19">
        <f>VLOOKUP(Teams!E2,$C$115:$N$131,MATCH($S65,$C$115:$N$115,0),FALSE)</f>
        <v>407</v>
      </c>
      <c r="G65" s="19">
        <f>VLOOKUP(Teams!F2,$C$115:$N$131,MATCH($S65,$C$115:$N$115,0),FALSE)</f>
        <v>403</v>
      </c>
      <c r="H65" s="19">
        <f>VLOOKUP(Teams!G2,$C$115:$N$131,MATCH($S65,$C$115:$N$115,0),FALSE)</f>
        <v>421</v>
      </c>
      <c r="I65" s="19">
        <f>VLOOKUP(Teams!H2,$C$115:$N$131,MATCH($S65,$C$115:$N$115,0),FALSE)</f>
        <v>447</v>
      </c>
      <c r="J65" s="19">
        <f>VLOOKUP(Teams!I2,$C$115:$N$131,MATCH($S65,$C$115:$N$115,0),FALSE)</f>
        <v>401</v>
      </c>
      <c r="K65" s="19">
        <f>VLOOKUP(Teams!J2,$C$115:$N$131,MATCH($S65,$C$115:$N$115,0),FALSE)</f>
        <v>459</v>
      </c>
      <c r="L65" s="19">
        <f>VLOOKUP(Teams!K2,$C$115:$N$131,MATCH($S65,$C$115:$N$115,0),FALSE)</f>
        <v>455</v>
      </c>
      <c r="M65" s="19">
        <f>VLOOKUP(Teams!L2,$C$115:$N$131,MATCH($S65,$C$115:$N$115,0),FALSE)</f>
        <v>385</v>
      </c>
      <c r="N65" s="19">
        <f>VLOOKUP(Teams!M2,$C$115:$N$131,MATCH($S65,$C$115:$N$115,0),FALSE)</f>
        <v>494</v>
      </c>
      <c r="O65" s="19">
        <f>VLOOKUP(Teams!N2,$C$115:$N$131,MATCH($S65,$C$115:$N$115,0),FALSE)</f>
        <v>438</v>
      </c>
      <c r="P65" s="19">
        <f>VLOOKUP(Teams!O2,$C$115:$N$131,MATCH($S65,$C$115:$N$115,0),FALSE)</f>
        <v>487</v>
      </c>
      <c r="Q65" s="20">
        <f>VLOOKUP(Teams!P2,$C$115:$N$131,MATCH($S65,$C$115:$N$115,0),FALSE)</f>
        <v>422</v>
      </c>
      <c r="S65" s="2" t="s">
        <v>34</v>
      </c>
    </row>
    <row r="66" spans="1:19" x14ac:dyDescent="0.2">
      <c r="B66" s="18">
        <f t="shared" ref="B66:Q66" si="28">RANK(B63,$B63:$Q63,1)</f>
        <v>4</v>
      </c>
      <c r="C66" s="19">
        <f t="shared" si="28"/>
        <v>15</v>
      </c>
      <c r="D66" s="19">
        <f t="shared" si="28"/>
        <v>10</v>
      </c>
      <c r="E66" s="19">
        <f t="shared" si="28"/>
        <v>7</v>
      </c>
      <c r="F66" s="19">
        <f t="shared" si="28"/>
        <v>2</v>
      </c>
      <c r="G66" s="19">
        <f t="shared" si="28"/>
        <v>5</v>
      </c>
      <c r="H66" s="19">
        <f t="shared" si="28"/>
        <v>9</v>
      </c>
      <c r="I66" s="19">
        <f t="shared" si="28"/>
        <v>14</v>
      </c>
      <c r="J66" s="19">
        <f t="shared" si="28"/>
        <v>3</v>
      </c>
      <c r="K66" s="19">
        <f t="shared" si="28"/>
        <v>11</v>
      </c>
      <c r="L66" s="19">
        <f t="shared" si="28"/>
        <v>16</v>
      </c>
      <c r="M66" s="19">
        <f t="shared" si="28"/>
        <v>1</v>
      </c>
      <c r="N66" s="19">
        <f t="shared" si="28"/>
        <v>12</v>
      </c>
      <c r="O66" s="19">
        <f t="shared" si="28"/>
        <v>8</v>
      </c>
      <c r="P66" s="19">
        <f t="shared" si="28"/>
        <v>13</v>
      </c>
      <c r="Q66" s="20">
        <f t="shared" si="28"/>
        <v>6</v>
      </c>
    </row>
    <row r="67" spans="1:19" x14ac:dyDescent="0.2">
      <c r="B67" s="21">
        <f t="shared" ref="B67:Q67" si="29">IF(B66=1,100, IF(B66=2,96, IF(B66=3,92,IF(B66=4,88,IF(B66=5,84,IF(B66=6,80,IF(B66=7,76,IF(B66=8,72,0))))))))+IF(B66=9,68,IF(B66=10,64,IF(B66=11,60,IF(B66=12,58,IF(B66=13,56,IF(B66=14,54,IF(B66=15,52,IF(B66=16,50,0))))))))</f>
        <v>88</v>
      </c>
      <c r="C67" s="22">
        <f t="shared" si="29"/>
        <v>52</v>
      </c>
      <c r="D67" s="22">
        <f t="shared" si="29"/>
        <v>64</v>
      </c>
      <c r="E67" s="22">
        <f t="shared" si="29"/>
        <v>76</v>
      </c>
      <c r="F67" s="22">
        <f t="shared" si="29"/>
        <v>96</v>
      </c>
      <c r="G67" s="22">
        <f t="shared" si="29"/>
        <v>84</v>
      </c>
      <c r="H67" s="22">
        <f t="shared" si="29"/>
        <v>68</v>
      </c>
      <c r="I67" s="22">
        <f t="shared" si="29"/>
        <v>54</v>
      </c>
      <c r="J67" s="22">
        <f t="shared" si="29"/>
        <v>92</v>
      </c>
      <c r="K67" s="22">
        <f t="shared" si="29"/>
        <v>60</v>
      </c>
      <c r="L67" s="22">
        <f t="shared" si="29"/>
        <v>50</v>
      </c>
      <c r="M67" s="22">
        <f t="shared" si="29"/>
        <v>100</v>
      </c>
      <c r="N67" s="22">
        <f t="shared" si="29"/>
        <v>58</v>
      </c>
      <c r="O67" s="22">
        <f t="shared" si="29"/>
        <v>72</v>
      </c>
      <c r="P67" s="22">
        <f t="shared" si="29"/>
        <v>56</v>
      </c>
      <c r="Q67" s="23">
        <f t="shared" si="29"/>
        <v>80</v>
      </c>
    </row>
    <row r="68" spans="1:19" x14ac:dyDescent="0.2">
      <c r="A68" s="2" t="s">
        <v>17</v>
      </c>
      <c r="B68" s="40">
        <f>VLOOKUP(Teams!A2,$C$157:$O$173,MATCH($S68,$C$157:$O$157,0),FALSE)</f>
        <v>2</v>
      </c>
      <c r="C68" s="41">
        <f>VLOOKUP(Teams!B2,$C$157:$O$173,MATCH($S68,$C$157:$O$157,0),FALSE)</f>
        <v>0</v>
      </c>
      <c r="D68" s="41">
        <f>VLOOKUP(Teams!C2,$C$157:$O$173,MATCH($S68,$C$157:$O$157,0),FALSE)</f>
        <v>6</v>
      </c>
      <c r="E68" s="41">
        <f>VLOOKUP(Teams!D2,$C$157:$O$173,MATCH($S68,$C$157:$O$157,0),FALSE)</f>
        <v>2</v>
      </c>
      <c r="F68" s="41">
        <f>VLOOKUP(Teams!E2,$C$157:$O$173,MATCH($S68,$C$157:$O$157,0),FALSE)</f>
        <v>13</v>
      </c>
      <c r="G68" s="41">
        <f>VLOOKUP(Teams!F2,$C$157:$O$173,MATCH($S68,$C$157:$O$157,0),FALSE)</f>
        <v>11</v>
      </c>
      <c r="H68" s="41">
        <f>VLOOKUP(Teams!G2,$C$157:$O$173,MATCH($S68,$C$157:$O$157,0),FALSE)</f>
        <v>9</v>
      </c>
      <c r="I68" s="41">
        <f>VLOOKUP(Teams!H2,$C$157:$O$173,MATCH($S68,$C$157:$O$157,0),FALSE)</f>
        <v>0</v>
      </c>
      <c r="J68" s="41">
        <f>VLOOKUP(Teams!I2,$C$157:$O$173,MATCH($S68,$C$157:$O$157,0),FALSE)</f>
        <v>3</v>
      </c>
      <c r="K68" s="41">
        <f>VLOOKUP(Teams!J2,$C$157:$O$173,MATCH($S68,$C$157:$O$157,0),FALSE)</f>
        <v>0</v>
      </c>
      <c r="L68" s="41">
        <f>VLOOKUP(Teams!K2,$C$157:$O$173,MATCH($S68,$C$157:$O$157,0),FALSE)</f>
        <v>5</v>
      </c>
      <c r="M68" s="41">
        <f>VLOOKUP(Teams!L2,$C$157:$O$173,MATCH($S68,$C$157:$O$157,0),FALSE)</f>
        <v>2</v>
      </c>
      <c r="N68" s="41">
        <f>VLOOKUP(Teams!M2,$C$157:$O$173,MATCH($S68,$C$157:$O$157,0),FALSE)</f>
        <v>8</v>
      </c>
      <c r="O68" s="41">
        <f>VLOOKUP(Teams!N2,$C$157:$O$173,MATCH($S68,$C$157:$O$157,0),FALSE)</f>
        <v>4</v>
      </c>
      <c r="P68" s="41">
        <f>VLOOKUP(Teams!O2,$C$157:$O$173,MATCH($S68,$C$157:$O$157,0),FALSE)</f>
        <v>1</v>
      </c>
      <c r="Q68" s="42">
        <f>VLOOKUP(Teams!P2,$C$157:$O$173,MATCH($S68,$C$157:$O$157,0),FALSE)</f>
        <v>4</v>
      </c>
      <c r="R68" s="8" t="s">
        <v>17</v>
      </c>
      <c r="S68" s="2" t="s">
        <v>63</v>
      </c>
    </row>
    <row r="69" spans="1:19" x14ac:dyDescent="0.2">
      <c r="B69" s="18">
        <f t="shared" ref="B69:Q69" si="30">RANK(B68,$B68:$Q68,0)</f>
        <v>10</v>
      </c>
      <c r="C69" s="19">
        <f t="shared" si="30"/>
        <v>14</v>
      </c>
      <c r="D69" s="19">
        <f t="shared" si="30"/>
        <v>5</v>
      </c>
      <c r="E69" s="19">
        <f t="shared" si="30"/>
        <v>10</v>
      </c>
      <c r="F69" s="19">
        <f t="shared" si="30"/>
        <v>1</v>
      </c>
      <c r="G69" s="19">
        <f t="shared" si="30"/>
        <v>2</v>
      </c>
      <c r="H69" s="19">
        <f t="shared" si="30"/>
        <v>3</v>
      </c>
      <c r="I69" s="19">
        <f t="shared" si="30"/>
        <v>14</v>
      </c>
      <c r="J69" s="19">
        <f t="shared" si="30"/>
        <v>9</v>
      </c>
      <c r="K69" s="19">
        <f t="shared" si="30"/>
        <v>14</v>
      </c>
      <c r="L69" s="19">
        <f t="shared" si="30"/>
        <v>6</v>
      </c>
      <c r="M69" s="19">
        <f t="shared" si="30"/>
        <v>10</v>
      </c>
      <c r="N69" s="19">
        <f t="shared" si="30"/>
        <v>4</v>
      </c>
      <c r="O69" s="19">
        <f t="shared" si="30"/>
        <v>7</v>
      </c>
      <c r="P69" s="19">
        <f t="shared" si="30"/>
        <v>13</v>
      </c>
      <c r="Q69" s="20">
        <f t="shared" si="30"/>
        <v>7</v>
      </c>
    </row>
    <row r="70" spans="1:19" x14ac:dyDescent="0.2">
      <c r="B70" s="21">
        <f t="shared" ref="B70:Q70" si="31">IF(B69=1,100, IF(B69=2,96, IF(B69=3,92,IF(B69=4,88,IF(B69=5,84,IF(B69=6,80,IF(B69=7,76,IF(B69=8,72,0))))))))+IF(B69=9,68,IF(B69=10,64,IF(B69=11,60,IF(B69=12,58,IF(B69=13,56,IF(B69=14,54,IF(B69=15,52,IF(B69=16,50,0))))))))</f>
        <v>64</v>
      </c>
      <c r="C70" s="22">
        <f t="shared" si="31"/>
        <v>54</v>
      </c>
      <c r="D70" s="22">
        <f t="shared" si="31"/>
        <v>84</v>
      </c>
      <c r="E70" s="22">
        <f t="shared" si="31"/>
        <v>64</v>
      </c>
      <c r="F70" s="22">
        <f t="shared" si="31"/>
        <v>100</v>
      </c>
      <c r="G70" s="22">
        <f t="shared" si="31"/>
        <v>96</v>
      </c>
      <c r="H70" s="22">
        <f t="shared" si="31"/>
        <v>92</v>
      </c>
      <c r="I70" s="22">
        <f t="shared" si="31"/>
        <v>54</v>
      </c>
      <c r="J70" s="22">
        <f t="shared" si="31"/>
        <v>68</v>
      </c>
      <c r="K70" s="22">
        <f t="shared" si="31"/>
        <v>54</v>
      </c>
      <c r="L70" s="22">
        <f t="shared" si="31"/>
        <v>80</v>
      </c>
      <c r="M70" s="22">
        <f t="shared" si="31"/>
        <v>64</v>
      </c>
      <c r="N70" s="22">
        <f t="shared" si="31"/>
        <v>88</v>
      </c>
      <c r="O70" s="22">
        <f t="shared" si="31"/>
        <v>76</v>
      </c>
      <c r="P70" s="22">
        <f t="shared" si="31"/>
        <v>56</v>
      </c>
      <c r="Q70" s="23">
        <f t="shared" si="31"/>
        <v>76</v>
      </c>
    </row>
    <row r="71" spans="1:19" x14ac:dyDescent="0.2">
      <c r="A71" s="2" t="s">
        <v>18</v>
      </c>
      <c r="B71" s="40">
        <f>VLOOKUP(Teams!A2,$C$157:$O$173,MATCH($S71,$C$157:$O$157,0),FALSE)</f>
        <v>4</v>
      </c>
      <c r="C71" s="41">
        <f>VLOOKUP(Teams!B2,$C$157:$O$173,MATCH($S71,$C$157:$O$157,0),FALSE)</f>
        <v>3</v>
      </c>
      <c r="D71" s="41">
        <f>VLOOKUP(Teams!C2,$C$157:$O$173,MATCH($S71,$C$157:$O$157,0),FALSE)</f>
        <v>6</v>
      </c>
      <c r="E71" s="41">
        <f>VLOOKUP(Teams!D2,$C$157:$O$173,MATCH($S71,$C$157:$O$157,0),FALSE)</f>
        <v>8</v>
      </c>
      <c r="F71" s="41">
        <f>VLOOKUP(Teams!E2,$C$157:$O$173,MATCH($S71,$C$157:$O$157,0),FALSE)</f>
        <v>5</v>
      </c>
      <c r="G71" s="41">
        <f>VLOOKUP(Teams!F2,$C$157:$O$173,MATCH($S71,$C$157:$O$157,0),FALSE)</f>
        <v>5</v>
      </c>
      <c r="H71" s="41">
        <f>VLOOKUP(Teams!G2,$C$157:$O$173,MATCH($S71,$C$157:$O$157,0),FALSE)</f>
        <v>4</v>
      </c>
      <c r="I71" s="41">
        <f>VLOOKUP(Teams!H2,$C$157:$O$173,MATCH($S71,$C$157:$O$157,0),FALSE)</f>
        <v>1</v>
      </c>
      <c r="J71" s="41">
        <f>VLOOKUP(Teams!I2,$C$157:$O$173,MATCH($S71,$C$157:$O$157,0),FALSE)</f>
        <v>3</v>
      </c>
      <c r="K71" s="41">
        <f>VLOOKUP(Teams!J2,$C$157:$O$173,MATCH($S71,$C$157:$O$157,0),FALSE)</f>
        <v>5</v>
      </c>
      <c r="L71" s="41">
        <f>VLOOKUP(Teams!K2,$C$157:$O$173,MATCH($S71,$C$157:$O$157,0),FALSE)</f>
        <v>5</v>
      </c>
      <c r="M71" s="41">
        <f>VLOOKUP(Teams!L2,$C$157:$O$173,MATCH($S71,$C$157:$O$157,0),FALSE)</f>
        <v>5</v>
      </c>
      <c r="N71" s="41">
        <f>VLOOKUP(Teams!M2,$C$157:$O$173,MATCH($S71,$C$157:$O$157,0),FALSE)</f>
        <v>2</v>
      </c>
      <c r="O71" s="41">
        <f>VLOOKUP(Teams!N2,$C$157:$O$173,MATCH($S71,$C$157:$O$157,0),FALSE)</f>
        <v>3</v>
      </c>
      <c r="P71" s="41">
        <f>VLOOKUP(Teams!O2,$C$157:$O$173,MATCH($S71,$C$157:$O$157,0),FALSE)</f>
        <v>2</v>
      </c>
      <c r="Q71" s="42">
        <f>VLOOKUP(Teams!P2,$C$157:$O$173,MATCH($S71,$C$157:$O$157,0),FALSE)</f>
        <v>6</v>
      </c>
      <c r="R71" s="8" t="s">
        <v>18</v>
      </c>
      <c r="S71" s="2" t="s">
        <v>64</v>
      </c>
    </row>
    <row r="72" spans="1:19" x14ac:dyDescent="0.2">
      <c r="B72" s="18">
        <f t="shared" ref="B72:Q72" si="32">RANK(B71,$B71:$Q71,0)</f>
        <v>9</v>
      </c>
      <c r="C72" s="19">
        <f t="shared" si="32"/>
        <v>11</v>
      </c>
      <c r="D72" s="19">
        <f t="shared" si="32"/>
        <v>2</v>
      </c>
      <c r="E72" s="19">
        <f t="shared" si="32"/>
        <v>1</v>
      </c>
      <c r="F72" s="19">
        <f t="shared" si="32"/>
        <v>4</v>
      </c>
      <c r="G72" s="19">
        <f t="shared" si="32"/>
        <v>4</v>
      </c>
      <c r="H72" s="19">
        <f t="shared" si="32"/>
        <v>9</v>
      </c>
      <c r="I72" s="19">
        <f t="shared" si="32"/>
        <v>16</v>
      </c>
      <c r="J72" s="19">
        <f t="shared" si="32"/>
        <v>11</v>
      </c>
      <c r="K72" s="19">
        <f t="shared" si="32"/>
        <v>4</v>
      </c>
      <c r="L72" s="19">
        <f t="shared" si="32"/>
        <v>4</v>
      </c>
      <c r="M72" s="19">
        <f t="shared" si="32"/>
        <v>4</v>
      </c>
      <c r="N72" s="19">
        <f t="shared" si="32"/>
        <v>14</v>
      </c>
      <c r="O72" s="19">
        <f t="shared" si="32"/>
        <v>11</v>
      </c>
      <c r="P72" s="19">
        <f t="shared" si="32"/>
        <v>14</v>
      </c>
      <c r="Q72" s="20">
        <f t="shared" si="32"/>
        <v>2</v>
      </c>
    </row>
    <row r="73" spans="1:19" x14ac:dyDescent="0.2">
      <c r="B73" s="21">
        <f t="shared" ref="B73:Q73" si="33">IF(B72=1,100, IF(B72=2,96, IF(B72=3,92,IF(B72=4,88,IF(B72=5,84,IF(B72=6,80,IF(B72=7,76,IF(B72=8,72,0))))))))+IF(B72=9,68,IF(B72=10,64,IF(B72=11,60,IF(B72=12,58,IF(B72=13,56,IF(B72=14,54,IF(B72=15,52,IF(B72=16,50,0))))))))</f>
        <v>68</v>
      </c>
      <c r="C73" s="22">
        <f t="shared" si="33"/>
        <v>60</v>
      </c>
      <c r="D73" s="22">
        <f t="shared" si="33"/>
        <v>96</v>
      </c>
      <c r="E73" s="22">
        <f t="shared" si="33"/>
        <v>100</v>
      </c>
      <c r="F73" s="22">
        <f t="shared" si="33"/>
        <v>88</v>
      </c>
      <c r="G73" s="22">
        <f t="shared" si="33"/>
        <v>88</v>
      </c>
      <c r="H73" s="22">
        <f t="shared" si="33"/>
        <v>68</v>
      </c>
      <c r="I73" s="22">
        <f t="shared" si="33"/>
        <v>50</v>
      </c>
      <c r="J73" s="22">
        <f t="shared" si="33"/>
        <v>60</v>
      </c>
      <c r="K73" s="22">
        <f t="shared" si="33"/>
        <v>88</v>
      </c>
      <c r="L73" s="22">
        <f t="shared" si="33"/>
        <v>88</v>
      </c>
      <c r="M73" s="22">
        <f t="shared" si="33"/>
        <v>88</v>
      </c>
      <c r="N73" s="22">
        <f t="shared" si="33"/>
        <v>54</v>
      </c>
      <c r="O73" s="22">
        <f t="shared" si="33"/>
        <v>60</v>
      </c>
      <c r="P73" s="22">
        <f t="shared" si="33"/>
        <v>54</v>
      </c>
      <c r="Q73" s="23">
        <f t="shared" si="33"/>
        <v>96</v>
      </c>
    </row>
    <row r="74" spans="1:19" x14ac:dyDescent="0.2">
      <c r="A74" s="2" t="s">
        <v>13</v>
      </c>
      <c r="B74" s="40">
        <f>VLOOKUP(Teams!A2,$C$157:$O$173,MATCH($S74,$C$157:$O$157,0),FALSE)</f>
        <v>13</v>
      </c>
      <c r="C74" s="41">
        <f>VLOOKUP(Teams!B2,$C$157:$O$173,MATCH($S74,$C$157:$O$157,0),FALSE)</f>
        <v>9</v>
      </c>
      <c r="D74" s="41">
        <f>VLOOKUP(Teams!C2,$C$157:$O$173,MATCH($S74,$C$157:$O$157,0),FALSE)</f>
        <v>12</v>
      </c>
      <c r="E74" s="41">
        <f>VLOOKUP(Teams!D2,$C$157:$O$173,MATCH($S74,$C$157:$O$157,0),FALSE)</f>
        <v>17</v>
      </c>
      <c r="F74" s="41">
        <f>VLOOKUP(Teams!E2,$C$157:$O$173,MATCH($S74,$C$157:$O$157,0),FALSE)</f>
        <v>18</v>
      </c>
      <c r="G74" s="41">
        <f>VLOOKUP(Teams!F2,$C$157:$O$173,MATCH($S74,$C$157:$O$157,0),FALSE)</f>
        <v>14</v>
      </c>
      <c r="H74" s="41">
        <f>VLOOKUP(Teams!G2,$C$157:$O$173,MATCH($S74,$C$157:$O$157,0),FALSE)</f>
        <v>13</v>
      </c>
      <c r="I74" s="41">
        <f>VLOOKUP(Teams!H2,$C$157:$O$173,MATCH($S74,$C$157:$O$157,0),FALSE)</f>
        <v>17</v>
      </c>
      <c r="J74" s="41">
        <f>VLOOKUP(Teams!I2,$C$157:$O$173,MATCH($S74,$C$157:$O$157,0),FALSE)</f>
        <v>13</v>
      </c>
      <c r="K74" s="41">
        <f>VLOOKUP(Teams!J2,$C$157:$O$173,MATCH($S74,$C$157:$O$157,0),FALSE)</f>
        <v>14</v>
      </c>
      <c r="L74" s="41">
        <f>VLOOKUP(Teams!K2,$C$157:$O$173,MATCH($S74,$C$157:$O$157,0),FALSE)</f>
        <v>10</v>
      </c>
      <c r="M74" s="41">
        <f>VLOOKUP(Teams!L2,$C$157:$O$173,MATCH($S74,$C$157:$O$157,0),FALSE)</f>
        <v>25</v>
      </c>
      <c r="N74" s="41">
        <f>VLOOKUP(Teams!M2,$C$157:$O$173,MATCH($S74,$C$157:$O$157,0),FALSE)</f>
        <v>14</v>
      </c>
      <c r="O74" s="41">
        <f>VLOOKUP(Teams!N2,$C$157:$O$173,MATCH($S74,$C$157:$O$157,0),FALSE)</f>
        <v>14</v>
      </c>
      <c r="P74" s="41">
        <f>VLOOKUP(Teams!O2,$C$157:$O$173,MATCH($S74,$C$157:$O$157,0),FALSE)</f>
        <v>13</v>
      </c>
      <c r="Q74" s="42">
        <f>VLOOKUP(Teams!P2,$C$157:$O$173,MATCH($S74,$C$157:$O$157,0),FALSE)</f>
        <v>17</v>
      </c>
      <c r="R74" s="8" t="s">
        <v>13</v>
      </c>
      <c r="S74" s="2" t="s">
        <v>65</v>
      </c>
    </row>
    <row r="75" spans="1:19" x14ac:dyDescent="0.2">
      <c r="B75" s="18">
        <f t="shared" ref="B75:Q75" si="34">RANK(B74,$B74:$Q74,0)</f>
        <v>10</v>
      </c>
      <c r="C75" s="19">
        <f t="shared" si="34"/>
        <v>16</v>
      </c>
      <c r="D75" s="19">
        <f t="shared" si="34"/>
        <v>14</v>
      </c>
      <c r="E75" s="19">
        <f t="shared" si="34"/>
        <v>3</v>
      </c>
      <c r="F75" s="19">
        <f t="shared" si="34"/>
        <v>2</v>
      </c>
      <c r="G75" s="19">
        <f t="shared" si="34"/>
        <v>6</v>
      </c>
      <c r="H75" s="19">
        <f t="shared" si="34"/>
        <v>10</v>
      </c>
      <c r="I75" s="19">
        <f t="shared" si="34"/>
        <v>3</v>
      </c>
      <c r="J75" s="19">
        <f t="shared" si="34"/>
        <v>10</v>
      </c>
      <c r="K75" s="19">
        <f t="shared" si="34"/>
        <v>6</v>
      </c>
      <c r="L75" s="19">
        <f t="shared" si="34"/>
        <v>15</v>
      </c>
      <c r="M75" s="19">
        <f t="shared" si="34"/>
        <v>1</v>
      </c>
      <c r="N75" s="19">
        <f t="shared" si="34"/>
        <v>6</v>
      </c>
      <c r="O75" s="19">
        <f t="shared" si="34"/>
        <v>6</v>
      </c>
      <c r="P75" s="19">
        <f t="shared" si="34"/>
        <v>10</v>
      </c>
      <c r="Q75" s="20">
        <f t="shared" si="34"/>
        <v>3</v>
      </c>
    </row>
    <row r="76" spans="1:19" x14ac:dyDescent="0.2">
      <c r="B76" s="21">
        <f t="shared" ref="B76:Q76" si="35">IF(B75=1,100, IF(B75=2,96, IF(B75=3,92,IF(B75=4,88,IF(B75=5,84,IF(B75=6,80,IF(B75=7,76,IF(B75=8,72,0))))))))+IF(B75=9,68,IF(B75=10,64,IF(B75=11,60,IF(B75=12,58,IF(B75=13,56,IF(B75=14,54,IF(B75=15,52,IF(B75=16,50,0))))))))</f>
        <v>64</v>
      </c>
      <c r="C76" s="22">
        <f t="shared" si="35"/>
        <v>50</v>
      </c>
      <c r="D76" s="22">
        <f t="shared" si="35"/>
        <v>54</v>
      </c>
      <c r="E76" s="22">
        <f t="shared" si="35"/>
        <v>92</v>
      </c>
      <c r="F76" s="22">
        <f t="shared" si="35"/>
        <v>96</v>
      </c>
      <c r="G76" s="22">
        <f t="shared" si="35"/>
        <v>80</v>
      </c>
      <c r="H76" s="22">
        <f t="shared" si="35"/>
        <v>64</v>
      </c>
      <c r="I76" s="22">
        <f t="shared" si="35"/>
        <v>92</v>
      </c>
      <c r="J76" s="22">
        <f t="shared" si="35"/>
        <v>64</v>
      </c>
      <c r="K76" s="22">
        <f t="shared" si="35"/>
        <v>80</v>
      </c>
      <c r="L76" s="22">
        <f t="shared" si="35"/>
        <v>52</v>
      </c>
      <c r="M76" s="22">
        <f t="shared" si="35"/>
        <v>100</v>
      </c>
      <c r="N76" s="22">
        <f t="shared" si="35"/>
        <v>80</v>
      </c>
      <c r="O76" s="22">
        <f t="shared" si="35"/>
        <v>80</v>
      </c>
      <c r="P76" s="22">
        <f t="shared" si="35"/>
        <v>64</v>
      </c>
      <c r="Q76" s="23">
        <f t="shared" si="35"/>
        <v>92</v>
      </c>
    </row>
    <row r="77" spans="1:19" x14ac:dyDescent="0.2">
      <c r="A77" s="2" t="s">
        <v>7</v>
      </c>
      <c r="B77" s="40">
        <f>VLOOKUP(Teams!A2,$C$115:$N$131,MATCH($S77,$C$115:$N$115,0),FALSE)</f>
        <v>59</v>
      </c>
      <c r="C77" s="41">
        <f>VLOOKUP(Teams!B2,$C$115:$N$131,MATCH($S77,$C$115:$N$115,0),FALSE)</f>
        <v>91</v>
      </c>
      <c r="D77" s="41">
        <f>VLOOKUP(Teams!C2,$C$115:$N$131,MATCH($S77,$C$115:$N$115,0),FALSE)</f>
        <v>62</v>
      </c>
      <c r="E77" s="41">
        <f>VLOOKUP(Teams!D2,$C$115:$N$131,MATCH($S77,$C$115:$N$115,0),FALSE)</f>
        <v>59</v>
      </c>
      <c r="F77" s="41">
        <f>VLOOKUP(Teams!E2,$C$115:$N$131,MATCH($S77,$C$115:$N$115,0),FALSE)</f>
        <v>48</v>
      </c>
      <c r="G77" s="41">
        <f>VLOOKUP(Teams!F2,$C$115:$N$131,MATCH($S77,$C$115:$N$115,0),FALSE)</f>
        <v>65</v>
      </c>
      <c r="H77" s="41">
        <f>VLOOKUP(Teams!G2,$C$115:$N$131,MATCH($S77,$C$115:$N$115,0),FALSE)</f>
        <v>51</v>
      </c>
      <c r="I77" s="41">
        <f>VLOOKUP(Teams!H2,$C$115:$N$131,MATCH($S77,$C$115:$N$115,0),FALSE)</f>
        <v>58</v>
      </c>
      <c r="J77" s="41">
        <f>VLOOKUP(Teams!I2,$C$115:$N$131,MATCH($S77,$C$115:$N$115,0),FALSE)</f>
        <v>70</v>
      </c>
      <c r="K77" s="41">
        <f>VLOOKUP(Teams!J2,$C$115:$N$131,MATCH($S77,$C$115:$N$115,0),FALSE)</f>
        <v>65</v>
      </c>
      <c r="L77" s="41">
        <f>VLOOKUP(Teams!K2,$C$115:$N$131,MATCH($S77,$C$115:$N$115,0),FALSE)</f>
        <v>50</v>
      </c>
      <c r="M77" s="41">
        <f>VLOOKUP(Teams!L2,$C$115:$N$131,MATCH($S77,$C$115:$N$115,0),FALSE)</f>
        <v>48</v>
      </c>
      <c r="N77" s="41">
        <f>VLOOKUP(Teams!M2,$C$115:$N$131,MATCH($S77,$C$115:$N$115,0),FALSE)</f>
        <v>67</v>
      </c>
      <c r="O77" s="41">
        <f>VLOOKUP(Teams!N2,$C$115:$N$131,MATCH($S77,$C$115:$N$115,0),FALSE)</f>
        <v>84</v>
      </c>
      <c r="P77" s="41">
        <f>VLOOKUP(Teams!O2,$C$115:$N$131,MATCH($S77,$C$115:$N$115,0),FALSE)</f>
        <v>59</v>
      </c>
      <c r="Q77" s="42">
        <f>VLOOKUP(Teams!P2,$C$115:$N$131,MATCH($S77,$C$115:$N$115,0),FALSE)</f>
        <v>37</v>
      </c>
      <c r="R77" s="8" t="s">
        <v>7</v>
      </c>
      <c r="S77" s="2" t="s">
        <v>37</v>
      </c>
    </row>
    <row r="78" spans="1:19" x14ac:dyDescent="0.2">
      <c r="B78" s="18">
        <f t="shared" ref="B78:Q78" si="36">RANK(B77,$B77:$Q77,1)</f>
        <v>7</v>
      </c>
      <c r="C78" s="19">
        <f t="shared" si="36"/>
        <v>16</v>
      </c>
      <c r="D78" s="19">
        <f t="shared" si="36"/>
        <v>10</v>
      </c>
      <c r="E78" s="19">
        <f t="shared" si="36"/>
        <v>7</v>
      </c>
      <c r="F78" s="19">
        <f t="shared" si="36"/>
        <v>2</v>
      </c>
      <c r="G78" s="19">
        <f t="shared" si="36"/>
        <v>11</v>
      </c>
      <c r="H78" s="19">
        <f t="shared" si="36"/>
        <v>5</v>
      </c>
      <c r="I78" s="19">
        <f t="shared" si="36"/>
        <v>6</v>
      </c>
      <c r="J78" s="19">
        <f t="shared" si="36"/>
        <v>14</v>
      </c>
      <c r="K78" s="19">
        <f t="shared" si="36"/>
        <v>11</v>
      </c>
      <c r="L78" s="19">
        <f t="shared" si="36"/>
        <v>4</v>
      </c>
      <c r="M78" s="19">
        <f t="shared" si="36"/>
        <v>2</v>
      </c>
      <c r="N78" s="19">
        <f t="shared" si="36"/>
        <v>13</v>
      </c>
      <c r="O78" s="19">
        <f t="shared" si="36"/>
        <v>15</v>
      </c>
      <c r="P78" s="19">
        <f t="shared" si="36"/>
        <v>7</v>
      </c>
      <c r="Q78" s="20">
        <f t="shared" si="36"/>
        <v>1</v>
      </c>
    </row>
    <row r="79" spans="1:19" x14ac:dyDescent="0.2">
      <c r="B79" s="21">
        <f t="shared" ref="B79:Q79" si="37">IF(B78=1,100, IF(B78=2,96, IF(B78=3,92,IF(B78=4,88,IF(B78=5,84,IF(B78=6,80,IF(B78=7,76,IF(B78=8,72,0))))))))+IF(B78=9,68,IF(B78=10,64,IF(B78=11,60,IF(B78=12,58,IF(B78=13,56,IF(B78=14,54,IF(B78=15,52,IF(B78=16,50,0))))))))</f>
        <v>76</v>
      </c>
      <c r="C79" s="22">
        <f t="shared" si="37"/>
        <v>50</v>
      </c>
      <c r="D79" s="22">
        <f t="shared" si="37"/>
        <v>64</v>
      </c>
      <c r="E79" s="22">
        <f t="shared" si="37"/>
        <v>76</v>
      </c>
      <c r="F79" s="22">
        <f t="shared" si="37"/>
        <v>96</v>
      </c>
      <c r="G79" s="22">
        <f t="shared" si="37"/>
        <v>60</v>
      </c>
      <c r="H79" s="22">
        <f t="shared" si="37"/>
        <v>84</v>
      </c>
      <c r="I79" s="22">
        <f t="shared" si="37"/>
        <v>80</v>
      </c>
      <c r="J79" s="22">
        <f t="shared" si="37"/>
        <v>54</v>
      </c>
      <c r="K79" s="22">
        <f t="shared" si="37"/>
        <v>60</v>
      </c>
      <c r="L79" s="22">
        <f t="shared" si="37"/>
        <v>88</v>
      </c>
      <c r="M79" s="22">
        <f t="shared" si="37"/>
        <v>96</v>
      </c>
      <c r="N79" s="22">
        <f t="shared" si="37"/>
        <v>56</v>
      </c>
      <c r="O79" s="22">
        <f t="shared" si="37"/>
        <v>52</v>
      </c>
      <c r="P79" s="22">
        <f t="shared" si="37"/>
        <v>76</v>
      </c>
      <c r="Q79" s="23">
        <f t="shared" si="37"/>
        <v>100</v>
      </c>
    </row>
    <row r="80" spans="1:19" x14ac:dyDescent="0.2">
      <c r="A80" s="2" t="s">
        <v>19</v>
      </c>
      <c r="B80" s="40">
        <f>VLOOKUP(Teams!A2,$C$115:$N$131,MATCH($S80,$C$115:$N$115,0),FALSE)</f>
        <v>478</v>
      </c>
      <c r="C80" s="41">
        <f>VLOOKUP(Teams!B2,$C$115:$N$131,MATCH($S80,$C$115:$N$115,0),FALSE)</f>
        <v>516</v>
      </c>
      <c r="D80" s="41">
        <f>VLOOKUP(Teams!C2,$C$115:$N$131,MATCH($S80,$C$115:$N$115,0),FALSE)</f>
        <v>429</v>
      </c>
      <c r="E80" s="41">
        <f>VLOOKUP(Teams!D2,$C$115:$N$131,MATCH($S80,$C$115:$N$115,0),FALSE)</f>
        <v>424</v>
      </c>
      <c r="F80" s="41">
        <f>VLOOKUP(Teams!E2,$C$115:$N$131,MATCH($S80,$C$115:$N$115,0),FALSE)</f>
        <v>440</v>
      </c>
      <c r="G80" s="41">
        <f>VLOOKUP(Teams!F2,$C$115:$N$131,MATCH($S80,$C$115:$N$115,0),FALSE)</f>
        <v>450</v>
      </c>
      <c r="H80" s="41">
        <f>VLOOKUP(Teams!G2,$C$115:$N$131,MATCH($S80,$C$115:$N$115,0),FALSE)</f>
        <v>399</v>
      </c>
      <c r="I80" s="41">
        <f>VLOOKUP(Teams!H2,$C$115:$N$131,MATCH($S80,$C$115:$N$115,0),FALSE)</f>
        <v>424</v>
      </c>
      <c r="J80" s="41">
        <f>VLOOKUP(Teams!I2,$C$115:$N$131,MATCH($S80,$C$115:$N$115,0),FALSE)</f>
        <v>422</v>
      </c>
      <c r="K80" s="41">
        <f>VLOOKUP(Teams!J2,$C$115:$N$131,MATCH($S80,$C$115:$N$115,0),FALSE)</f>
        <v>347</v>
      </c>
      <c r="L80" s="41">
        <f>VLOOKUP(Teams!K2,$C$115:$N$131,MATCH($S80,$C$115:$N$115,0),FALSE)</f>
        <v>442</v>
      </c>
      <c r="M80" s="41">
        <f>VLOOKUP(Teams!L2,$C$115:$N$131,MATCH($S80,$C$115:$N$115,0),FALSE)</f>
        <v>441</v>
      </c>
      <c r="N80" s="41">
        <f>VLOOKUP(Teams!M2,$C$115:$N$131,MATCH($S80,$C$115:$N$115,0),FALSE)</f>
        <v>454</v>
      </c>
      <c r="O80" s="41">
        <f>VLOOKUP(Teams!N2,$C$115:$N$131,MATCH($S80,$C$115:$N$115,0),FALSE)</f>
        <v>480</v>
      </c>
      <c r="P80" s="41">
        <f>VLOOKUP(Teams!O2,$C$115:$N$131,MATCH($S80,$C$115:$N$115,0),FALSE)</f>
        <v>466</v>
      </c>
      <c r="Q80" s="42">
        <f>VLOOKUP(Teams!P2,$C$115:$N$131,MATCH($S80,$C$115:$N$115,0),FALSE)</f>
        <v>490</v>
      </c>
      <c r="R80" s="8" t="s">
        <v>19</v>
      </c>
      <c r="S80" s="2" t="s">
        <v>49</v>
      </c>
    </row>
    <row r="81" spans="1:19" x14ac:dyDescent="0.2">
      <c r="B81" s="18">
        <f t="shared" ref="B81:Q81" si="38">RANK(B80,$B80:$Q80,0)</f>
        <v>4</v>
      </c>
      <c r="C81" s="19">
        <f t="shared" si="38"/>
        <v>1</v>
      </c>
      <c r="D81" s="19">
        <f t="shared" si="38"/>
        <v>11</v>
      </c>
      <c r="E81" s="19">
        <f t="shared" si="38"/>
        <v>12</v>
      </c>
      <c r="F81" s="19">
        <f t="shared" si="38"/>
        <v>10</v>
      </c>
      <c r="G81" s="19">
        <f t="shared" si="38"/>
        <v>7</v>
      </c>
      <c r="H81" s="19">
        <f t="shared" si="38"/>
        <v>15</v>
      </c>
      <c r="I81" s="19">
        <f t="shared" si="38"/>
        <v>12</v>
      </c>
      <c r="J81" s="19">
        <f t="shared" si="38"/>
        <v>14</v>
      </c>
      <c r="K81" s="19">
        <f t="shared" si="38"/>
        <v>16</v>
      </c>
      <c r="L81" s="19">
        <f t="shared" si="38"/>
        <v>8</v>
      </c>
      <c r="M81" s="19">
        <f t="shared" si="38"/>
        <v>9</v>
      </c>
      <c r="N81" s="19">
        <f t="shared" si="38"/>
        <v>6</v>
      </c>
      <c r="O81" s="19">
        <f t="shared" si="38"/>
        <v>3</v>
      </c>
      <c r="P81" s="19">
        <f t="shared" si="38"/>
        <v>5</v>
      </c>
      <c r="Q81" s="20">
        <f t="shared" si="38"/>
        <v>2</v>
      </c>
    </row>
    <row r="82" spans="1:19" x14ac:dyDescent="0.2">
      <c r="B82" s="21">
        <f t="shared" ref="B82:Q82" si="39">IF(B81=1,100, IF(B81=2,96, IF(B81=3,92,IF(B81=4,88,IF(B81=5,84,IF(B81=6,80,IF(B81=7,76,IF(B81=8,72,0))))))))+IF(B81=9,68,IF(B81=10,64,IF(B81=11,60,IF(B81=12,58,IF(B81=13,56,IF(B81=14,54,IF(B81=15,52,IF(B81=16,50,0))))))))</f>
        <v>88</v>
      </c>
      <c r="C82" s="22">
        <f t="shared" si="39"/>
        <v>100</v>
      </c>
      <c r="D82" s="22">
        <f t="shared" si="39"/>
        <v>60</v>
      </c>
      <c r="E82" s="22">
        <f t="shared" si="39"/>
        <v>58</v>
      </c>
      <c r="F82" s="22">
        <f t="shared" si="39"/>
        <v>64</v>
      </c>
      <c r="G82" s="22">
        <f t="shared" si="39"/>
        <v>76</v>
      </c>
      <c r="H82" s="22">
        <f t="shared" si="39"/>
        <v>52</v>
      </c>
      <c r="I82" s="22">
        <f t="shared" si="39"/>
        <v>58</v>
      </c>
      <c r="J82" s="22">
        <f t="shared" si="39"/>
        <v>54</v>
      </c>
      <c r="K82" s="22">
        <f t="shared" si="39"/>
        <v>50</v>
      </c>
      <c r="L82" s="22">
        <f t="shared" si="39"/>
        <v>72</v>
      </c>
      <c r="M82" s="22">
        <f t="shared" si="39"/>
        <v>68</v>
      </c>
      <c r="N82" s="22">
        <f t="shared" si="39"/>
        <v>80</v>
      </c>
      <c r="O82" s="22">
        <f t="shared" si="39"/>
        <v>92</v>
      </c>
      <c r="P82" s="22">
        <f t="shared" si="39"/>
        <v>84</v>
      </c>
      <c r="Q82" s="23">
        <f t="shared" si="39"/>
        <v>96</v>
      </c>
    </row>
    <row r="83" spans="1:19" x14ac:dyDescent="0.2">
      <c r="A83" s="2" t="s">
        <v>20</v>
      </c>
      <c r="B83" s="40">
        <f>VLOOKUP(Teams!A2,$C$115:$N$131,MATCH($S83,$C$115:$N$115,0),FALSE)</f>
        <v>160</v>
      </c>
      <c r="C83" s="41">
        <f>VLOOKUP(Teams!B2,$C$115:$N$131,MATCH($S83,$C$115:$N$115,0),FALSE)</f>
        <v>172</v>
      </c>
      <c r="D83" s="41">
        <f>VLOOKUP(Teams!C2,$C$115:$N$131,MATCH($S83,$C$115:$N$115,0),FALSE)</f>
        <v>170</v>
      </c>
      <c r="E83" s="41">
        <f>VLOOKUP(Teams!D2,$C$115:$N$131,MATCH($S83,$C$115:$N$115,0),FALSE)</f>
        <v>147</v>
      </c>
      <c r="F83" s="41">
        <f>VLOOKUP(Teams!E2,$C$115:$N$131,MATCH($S83,$C$115:$N$115,0),FALSE)</f>
        <v>128</v>
      </c>
      <c r="G83" s="41">
        <f>VLOOKUP(Teams!F2,$C$115:$N$131,MATCH($S83,$C$115:$N$115,0),FALSE)</f>
        <v>152</v>
      </c>
      <c r="H83" s="41">
        <f>VLOOKUP(Teams!G2,$C$115:$N$131,MATCH($S83,$C$115:$N$115,0),FALSE)</f>
        <v>149</v>
      </c>
      <c r="I83" s="41">
        <f>VLOOKUP(Teams!H2,$C$115:$N$131,MATCH($S83,$C$115:$N$115,0),FALSE)</f>
        <v>198</v>
      </c>
      <c r="J83" s="41">
        <f>VLOOKUP(Teams!I2,$C$115:$N$131,MATCH($S83,$C$115:$N$115,0),FALSE)</f>
        <v>131</v>
      </c>
      <c r="K83" s="41">
        <f>VLOOKUP(Teams!J2,$C$115:$N$131,MATCH($S83,$C$115:$N$115,0),FALSE)</f>
        <v>138</v>
      </c>
      <c r="L83" s="41">
        <f>VLOOKUP(Teams!K2,$C$115:$N$131,MATCH($S83,$C$115:$N$115,0),FALSE)</f>
        <v>192</v>
      </c>
      <c r="M83" s="41">
        <f>VLOOKUP(Teams!L2,$C$115:$N$131,MATCH($S83,$C$115:$N$115,0),FALSE)</f>
        <v>149</v>
      </c>
      <c r="N83" s="41">
        <f>VLOOKUP(Teams!M2,$C$115:$N$131,MATCH($S83,$C$115:$N$115,0),FALSE)</f>
        <v>145</v>
      </c>
      <c r="O83" s="41">
        <f>VLOOKUP(Teams!N2,$C$115:$N$131,MATCH($S83,$C$115:$N$115,0),FALSE)</f>
        <v>129</v>
      </c>
      <c r="P83" s="41">
        <f>VLOOKUP(Teams!O2,$C$115:$N$131,MATCH($S83,$C$115:$N$115,0),FALSE)</f>
        <v>174</v>
      </c>
      <c r="Q83" s="42">
        <f>VLOOKUP(Teams!P2,$C$115:$N$131,MATCH($S83,$C$115:$N$115,0),FALSE)</f>
        <v>137</v>
      </c>
      <c r="R83" s="8" t="s">
        <v>20</v>
      </c>
      <c r="S83" s="2" t="s">
        <v>48</v>
      </c>
    </row>
    <row r="84" spans="1:19" x14ac:dyDescent="0.2">
      <c r="B84" s="18">
        <f t="shared" ref="B84:Q84" si="40">RANK(B83,$B83:$Q83,1)</f>
        <v>11</v>
      </c>
      <c r="C84" s="19">
        <f t="shared" si="40"/>
        <v>13</v>
      </c>
      <c r="D84" s="19">
        <f t="shared" si="40"/>
        <v>12</v>
      </c>
      <c r="E84" s="19">
        <f t="shared" si="40"/>
        <v>7</v>
      </c>
      <c r="F84" s="19">
        <f t="shared" si="40"/>
        <v>1</v>
      </c>
      <c r="G84" s="19">
        <f t="shared" si="40"/>
        <v>10</v>
      </c>
      <c r="H84" s="19">
        <f t="shared" si="40"/>
        <v>8</v>
      </c>
      <c r="I84" s="19">
        <f t="shared" si="40"/>
        <v>16</v>
      </c>
      <c r="J84" s="19">
        <f t="shared" si="40"/>
        <v>3</v>
      </c>
      <c r="K84" s="19">
        <f t="shared" si="40"/>
        <v>5</v>
      </c>
      <c r="L84" s="19">
        <f t="shared" si="40"/>
        <v>15</v>
      </c>
      <c r="M84" s="19">
        <f t="shared" si="40"/>
        <v>8</v>
      </c>
      <c r="N84" s="19">
        <f t="shared" si="40"/>
        <v>6</v>
      </c>
      <c r="O84" s="19">
        <f t="shared" si="40"/>
        <v>2</v>
      </c>
      <c r="P84" s="19">
        <f t="shared" si="40"/>
        <v>14</v>
      </c>
      <c r="Q84" s="20">
        <f t="shared" si="40"/>
        <v>4</v>
      </c>
    </row>
    <row r="85" spans="1:19" x14ac:dyDescent="0.2">
      <c r="B85" s="21">
        <f t="shared" ref="B85:Q85" si="41">IF(B84=1,100, IF(B84=2,96, IF(B84=3,92,IF(B84=4,88,IF(B84=5,84,IF(B84=6,80,IF(B84=7,76,IF(B84=8,72,0))))))))+IF(B84=9,68,IF(B84=10,64,IF(B84=11,60,IF(B84=12,58,IF(B84=13,56,IF(B84=14,54,IF(B84=15,52,IF(B84=16,50,0))))))))</f>
        <v>60</v>
      </c>
      <c r="C85" s="22">
        <f t="shared" si="41"/>
        <v>56</v>
      </c>
      <c r="D85" s="22">
        <f t="shared" si="41"/>
        <v>58</v>
      </c>
      <c r="E85" s="22">
        <f t="shared" si="41"/>
        <v>76</v>
      </c>
      <c r="F85" s="22">
        <f t="shared" si="41"/>
        <v>100</v>
      </c>
      <c r="G85" s="22">
        <f t="shared" si="41"/>
        <v>64</v>
      </c>
      <c r="H85" s="22">
        <f t="shared" si="41"/>
        <v>72</v>
      </c>
      <c r="I85" s="22">
        <f t="shared" si="41"/>
        <v>50</v>
      </c>
      <c r="J85" s="22">
        <f t="shared" si="41"/>
        <v>92</v>
      </c>
      <c r="K85" s="22">
        <f t="shared" si="41"/>
        <v>84</v>
      </c>
      <c r="L85" s="22">
        <f t="shared" si="41"/>
        <v>52</v>
      </c>
      <c r="M85" s="22">
        <f t="shared" si="41"/>
        <v>72</v>
      </c>
      <c r="N85" s="22">
        <f t="shared" si="41"/>
        <v>80</v>
      </c>
      <c r="O85" s="22">
        <f t="shared" si="41"/>
        <v>96</v>
      </c>
      <c r="P85" s="22">
        <f t="shared" si="41"/>
        <v>54</v>
      </c>
      <c r="Q85" s="23">
        <f t="shared" si="41"/>
        <v>88</v>
      </c>
    </row>
    <row r="86" spans="1:19" x14ac:dyDescent="0.2">
      <c r="A86" s="2" t="s">
        <v>14</v>
      </c>
      <c r="B86" s="14">
        <f>VLOOKUP(Teams!A2,$C$115:$N$131,MATCH($S86,$C$115:$N$115,0),FALSE)</f>
        <v>0.222</v>
      </c>
      <c r="C86" s="15">
        <f>VLOOKUP(Teams!B2,$C$115:$N$131,MATCH($S86,$C$115:$N$115,0),FALSE)</f>
        <v>0.25800000000000001</v>
      </c>
      <c r="D86" s="15">
        <f>VLOOKUP(Teams!C2,$C$115:$N$131,MATCH($S86,$C$115:$N$115,0),FALSE)</f>
        <v>0.23799999999999999</v>
      </c>
      <c r="E86" s="15">
        <f>VLOOKUP(Teams!D2,$C$115:$N$131,MATCH($S86,$C$115:$N$115,0),FALSE)</f>
        <v>0.22900000000000001</v>
      </c>
      <c r="F86" s="15">
        <f>VLOOKUP(Teams!E2,$C$115:$N$131,MATCH($S86,$C$115:$N$115,0),FALSE)</f>
        <v>0.22600000000000001</v>
      </c>
      <c r="G86" s="15">
        <f>VLOOKUP(Teams!F2,$C$115:$N$131,MATCH($S86,$C$115:$N$115,0),FALSE)</f>
        <v>0.223</v>
      </c>
      <c r="H86" s="15">
        <f>VLOOKUP(Teams!G2,$C$115:$N$131,MATCH($S86,$C$115:$N$115,0),FALSE)</f>
        <v>0.24099999999999999</v>
      </c>
      <c r="I86" s="15">
        <f>VLOOKUP(Teams!H2,$C$115:$N$131,MATCH($S86,$C$115:$N$115,0),FALSE)</f>
        <v>0.25</v>
      </c>
      <c r="J86" s="15">
        <f>VLOOKUP(Teams!I2,$C$115:$N$131,MATCH($S86,$C$115:$N$115,0),FALSE)</f>
        <v>0.22600000000000001</v>
      </c>
      <c r="K86" s="15">
        <f>VLOOKUP(Teams!J2,$C$115:$N$131,MATCH($S86,$C$115:$N$115,0),FALSE)</f>
        <v>0.25700000000000001</v>
      </c>
      <c r="L86" s="15">
        <f>VLOOKUP(Teams!K2,$C$115:$N$131,MATCH($S86,$C$115:$N$115,0),FALSE)</f>
        <v>0.251</v>
      </c>
      <c r="M86" s="15">
        <f>VLOOKUP(Teams!L2,$C$115:$N$131,MATCH($S86,$C$115:$N$115,0),FALSE)</f>
        <v>0.215</v>
      </c>
      <c r="N86" s="15">
        <f>VLOOKUP(Teams!M2,$C$115:$N$131,MATCH($S86,$C$115:$N$115,0),FALSE)</f>
        <v>0.26600000000000001</v>
      </c>
      <c r="O86" s="15">
        <f>VLOOKUP(Teams!N2,$C$115:$N$131,MATCH($S86,$C$115:$N$115,0),FALSE)</f>
        <v>0.23899999999999999</v>
      </c>
      <c r="P86" s="15">
        <f>VLOOKUP(Teams!O2,$C$115:$N$131,MATCH($S86,$C$115:$N$115,0),FALSE)</f>
        <v>0.26100000000000001</v>
      </c>
      <c r="Q86" s="16">
        <f>VLOOKUP(Teams!P2,$C$115:$N$131,MATCH($S86,$C$115:$N$115,0),FALSE)</f>
        <v>0.23400000000000001</v>
      </c>
      <c r="R86" s="8" t="s">
        <v>14</v>
      </c>
      <c r="S86" s="2" t="s">
        <v>50</v>
      </c>
    </row>
    <row r="87" spans="1:19" x14ac:dyDescent="0.2">
      <c r="B87" s="18">
        <f>RANK(B86,$B86:$Q86,1)</f>
        <v>2</v>
      </c>
      <c r="C87" s="19">
        <f t="shared" ref="C87:Q87" si="42">RANK(C86,$B86:$Q86,1)</f>
        <v>14</v>
      </c>
      <c r="D87" s="19">
        <f t="shared" si="42"/>
        <v>8</v>
      </c>
      <c r="E87" s="19">
        <f t="shared" si="42"/>
        <v>6</v>
      </c>
      <c r="F87" s="19">
        <f t="shared" si="42"/>
        <v>4</v>
      </c>
      <c r="G87" s="19">
        <f t="shared" si="42"/>
        <v>3</v>
      </c>
      <c r="H87" s="19">
        <f t="shared" si="42"/>
        <v>10</v>
      </c>
      <c r="I87" s="19">
        <f t="shared" si="42"/>
        <v>11</v>
      </c>
      <c r="J87" s="19">
        <f t="shared" si="42"/>
        <v>4</v>
      </c>
      <c r="K87" s="19">
        <f t="shared" si="42"/>
        <v>13</v>
      </c>
      <c r="L87" s="19">
        <f t="shared" si="42"/>
        <v>12</v>
      </c>
      <c r="M87" s="19">
        <f t="shared" si="42"/>
        <v>1</v>
      </c>
      <c r="N87" s="19">
        <f t="shared" si="42"/>
        <v>16</v>
      </c>
      <c r="O87" s="19">
        <f t="shared" si="42"/>
        <v>9</v>
      </c>
      <c r="P87" s="19">
        <f t="shared" si="42"/>
        <v>15</v>
      </c>
      <c r="Q87" s="20">
        <f t="shared" si="42"/>
        <v>7</v>
      </c>
    </row>
    <row r="88" spans="1:19" x14ac:dyDescent="0.2">
      <c r="B88" s="21">
        <f t="shared" ref="B88:Q88" si="43">IF(B87=1,100, IF(B87=2,96, IF(B87=3,92,IF(B87=4,88,IF(B87=5,84,IF(B87=6,80,IF(B87=7,76,IF(B87=8,72,0))))))))+IF(B87=9,68,IF(B87=10,64,IF(B87=11,60,IF(B87=12,58,IF(B87=13,56,IF(B87=14,54,IF(B87=15,52,IF(B87=16,50,0))))))))</f>
        <v>96</v>
      </c>
      <c r="C88" s="22">
        <f t="shared" si="43"/>
        <v>54</v>
      </c>
      <c r="D88" s="22">
        <f t="shared" si="43"/>
        <v>72</v>
      </c>
      <c r="E88" s="22">
        <f t="shared" si="43"/>
        <v>80</v>
      </c>
      <c r="F88" s="22">
        <f t="shared" si="43"/>
        <v>88</v>
      </c>
      <c r="G88" s="22">
        <f t="shared" si="43"/>
        <v>92</v>
      </c>
      <c r="H88" s="22">
        <f t="shared" si="43"/>
        <v>64</v>
      </c>
      <c r="I88" s="22">
        <f t="shared" si="43"/>
        <v>60</v>
      </c>
      <c r="J88" s="22">
        <f t="shared" si="43"/>
        <v>88</v>
      </c>
      <c r="K88" s="22">
        <f t="shared" si="43"/>
        <v>56</v>
      </c>
      <c r="L88" s="22">
        <f t="shared" si="43"/>
        <v>58</v>
      </c>
      <c r="M88" s="22">
        <f t="shared" si="43"/>
        <v>100</v>
      </c>
      <c r="N88" s="22">
        <f t="shared" si="43"/>
        <v>50</v>
      </c>
      <c r="O88" s="22">
        <f t="shared" si="43"/>
        <v>68</v>
      </c>
      <c r="P88" s="22">
        <f t="shared" si="43"/>
        <v>52</v>
      </c>
      <c r="Q88" s="23">
        <f t="shared" si="43"/>
        <v>76</v>
      </c>
    </row>
    <row r="89" spans="1:19" x14ac:dyDescent="0.2">
      <c r="B89" s="27"/>
      <c r="C89" s="27"/>
      <c r="D89" s="27"/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</row>
    <row r="90" spans="1:19" x14ac:dyDescent="0.2">
      <c r="B90" s="28">
        <f t="shared" ref="B90:Q90" si="44">B88+B85+B82+B79+B76+B73+B70+B67+B62+B59</f>
        <v>792</v>
      </c>
      <c r="C90" s="29">
        <f t="shared" si="44"/>
        <v>576</v>
      </c>
      <c r="D90" s="29">
        <f t="shared" si="44"/>
        <v>716</v>
      </c>
      <c r="E90" s="29">
        <f t="shared" si="44"/>
        <v>778</v>
      </c>
      <c r="F90" s="29">
        <f t="shared" si="44"/>
        <v>896</v>
      </c>
      <c r="G90" s="29">
        <f t="shared" si="44"/>
        <v>788</v>
      </c>
      <c r="H90" s="29">
        <f t="shared" si="44"/>
        <v>684</v>
      </c>
      <c r="I90" s="29">
        <f t="shared" si="44"/>
        <v>636</v>
      </c>
      <c r="J90" s="29">
        <f t="shared" si="44"/>
        <v>712</v>
      </c>
      <c r="K90" s="29">
        <f t="shared" si="44"/>
        <v>646</v>
      </c>
      <c r="L90" s="29">
        <f t="shared" si="44"/>
        <v>664</v>
      </c>
      <c r="M90" s="29">
        <f t="shared" si="44"/>
        <v>884</v>
      </c>
      <c r="N90" s="29">
        <f t="shared" si="44"/>
        <v>658</v>
      </c>
      <c r="O90" s="29">
        <f t="shared" si="44"/>
        <v>702</v>
      </c>
      <c r="P90" s="29">
        <f t="shared" si="44"/>
        <v>648</v>
      </c>
      <c r="Q90" s="30">
        <f t="shared" si="44"/>
        <v>892</v>
      </c>
    </row>
    <row r="91" spans="1:19" ht="15.75" x14ac:dyDescent="0.25">
      <c r="A91" s="10"/>
      <c r="B91" s="31" t="str">
        <f>Teams!A1</f>
        <v>ARZ</v>
      </c>
      <c r="C91" s="32" t="str">
        <f>Teams!B1</f>
        <v>BTR</v>
      </c>
      <c r="D91" s="32" t="str">
        <f>Teams!C1</f>
        <v>CDK</v>
      </c>
      <c r="E91" s="32" t="str">
        <f>Teams!D1</f>
        <v>CHB</v>
      </c>
      <c r="F91" s="32" t="str">
        <f>Teams!E1</f>
        <v>DET</v>
      </c>
      <c r="G91" s="32" t="str">
        <f>Teams!F1</f>
        <v>HUD</v>
      </c>
      <c r="H91" s="32" t="str">
        <f>Teams!G1</f>
        <v>MAM</v>
      </c>
      <c r="I91" s="32" t="str">
        <f>Teams!H1</f>
        <v>MLL</v>
      </c>
      <c r="J91" s="32" t="str">
        <f>Teams!I1</f>
        <v>NYU</v>
      </c>
      <c r="K91" s="32" t="str">
        <f>Teams!J1</f>
        <v>PCR</v>
      </c>
      <c r="L91" s="32" t="str">
        <f>Teams!K1</f>
        <v>PMV</v>
      </c>
      <c r="M91" s="32" t="str">
        <f>Teams!L1</f>
        <v>PRT</v>
      </c>
      <c r="N91" s="32" t="str">
        <f>Teams!M1</f>
        <v>SEA</v>
      </c>
      <c r="O91" s="32" t="str">
        <f>Teams!N1</f>
        <v>SPS</v>
      </c>
      <c r="P91" s="32" t="str">
        <f>Teams!O1</f>
        <v>SBS</v>
      </c>
      <c r="Q91" s="33" t="str">
        <f>Teams!P1</f>
        <v>TDR</v>
      </c>
      <c r="R91" s="12"/>
    </row>
    <row r="93" spans="1:19" x14ac:dyDescent="0.2"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</row>
    <row r="94" spans="1:19" x14ac:dyDescent="0.2">
      <c r="B94" t="s">
        <v>31</v>
      </c>
      <c r="C94"/>
      <c r="D94" t="s">
        <v>32</v>
      </c>
      <c r="E94" t="s">
        <v>76</v>
      </c>
      <c r="F94" t="s">
        <v>33</v>
      </c>
      <c r="G94" t="s">
        <v>34</v>
      </c>
      <c r="H94" t="s">
        <v>35</v>
      </c>
      <c r="I94" t="s">
        <v>36</v>
      </c>
      <c r="J94" t="s">
        <v>37</v>
      </c>
      <c r="K94" t="s">
        <v>38</v>
      </c>
      <c r="L94" t="s">
        <v>39</v>
      </c>
      <c r="M94" t="s">
        <v>40</v>
      </c>
      <c r="N94" t="s">
        <v>41</v>
      </c>
      <c r="R94" s="2"/>
      <c r="S94" s="8"/>
    </row>
    <row r="95" spans="1:19" x14ac:dyDescent="0.2">
      <c r="B95">
        <v>2023</v>
      </c>
      <c r="C95" t="s">
        <v>80</v>
      </c>
      <c r="D95">
        <v>0.25700000000000001</v>
      </c>
      <c r="E95">
        <v>1871</v>
      </c>
      <c r="F95">
        <v>274</v>
      </c>
      <c r="G95">
        <v>480</v>
      </c>
      <c r="H95">
        <v>92</v>
      </c>
      <c r="I95">
        <v>6</v>
      </c>
      <c r="J95">
        <v>100</v>
      </c>
      <c r="K95">
        <v>263</v>
      </c>
      <c r="L95">
        <v>20</v>
      </c>
      <c r="M95">
        <v>6</v>
      </c>
      <c r="N95">
        <v>15</v>
      </c>
    </row>
    <row r="96" spans="1:19" x14ac:dyDescent="0.2">
      <c r="B96">
        <v>2023</v>
      </c>
      <c r="C96" t="s">
        <v>98</v>
      </c>
      <c r="D96">
        <v>0.25600000000000001</v>
      </c>
      <c r="E96">
        <v>1851</v>
      </c>
      <c r="F96">
        <v>223</v>
      </c>
      <c r="G96">
        <v>473</v>
      </c>
      <c r="H96">
        <v>115</v>
      </c>
      <c r="I96">
        <v>5</v>
      </c>
      <c r="J96">
        <v>46</v>
      </c>
      <c r="K96">
        <v>218</v>
      </c>
      <c r="L96">
        <v>15</v>
      </c>
      <c r="M96">
        <v>6</v>
      </c>
      <c r="N96">
        <v>29</v>
      </c>
    </row>
    <row r="97" spans="2:14" x14ac:dyDescent="0.2">
      <c r="B97">
        <v>2023</v>
      </c>
      <c r="C97" t="s">
        <v>87</v>
      </c>
      <c r="D97">
        <v>0.252</v>
      </c>
      <c r="E97">
        <v>1781</v>
      </c>
      <c r="F97">
        <v>223</v>
      </c>
      <c r="G97">
        <v>449</v>
      </c>
      <c r="H97">
        <v>116</v>
      </c>
      <c r="I97">
        <v>9</v>
      </c>
      <c r="J97">
        <v>59</v>
      </c>
      <c r="K97">
        <v>216</v>
      </c>
      <c r="L97">
        <v>54</v>
      </c>
      <c r="M97">
        <v>13</v>
      </c>
      <c r="N97">
        <v>32</v>
      </c>
    </row>
    <row r="98" spans="2:14" x14ac:dyDescent="0.2">
      <c r="B98">
        <v>2023</v>
      </c>
      <c r="C98" t="s">
        <v>89</v>
      </c>
      <c r="D98">
        <v>0.246</v>
      </c>
      <c r="E98">
        <v>1857</v>
      </c>
      <c r="F98">
        <v>204</v>
      </c>
      <c r="G98">
        <v>456</v>
      </c>
      <c r="H98">
        <v>93</v>
      </c>
      <c r="I98">
        <v>6</v>
      </c>
      <c r="J98">
        <v>55</v>
      </c>
      <c r="K98">
        <v>196</v>
      </c>
      <c r="L98">
        <v>16</v>
      </c>
      <c r="M98">
        <v>8</v>
      </c>
      <c r="N98">
        <v>21</v>
      </c>
    </row>
    <row r="99" spans="2:14" x14ac:dyDescent="0.2">
      <c r="B99">
        <v>2023</v>
      </c>
      <c r="C99" t="s">
        <v>102</v>
      </c>
      <c r="D99">
        <v>0.245</v>
      </c>
      <c r="E99">
        <v>1844</v>
      </c>
      <c r="F99">
        <v>231</v>
      </c>
      <c r="G99">
        <v>452</v>
      </c>
      <c r="H99">
        <v>78</v>
      </c>
      <c r="I99">
        <v>7</v>
      </c>
      <c r="J99">
        <v>71</v>
      </c>
      <c r="K99">
        <v>220</v>
      </c>
      <c r="L99">
        <v>9</v>
      </c>
      <c r="M99">
        <v>6</v>
      </c>
      <c r="N99">
        <v>36</v>
      </c>
    </row>
    <row r="100" spans="2:14" x14ac:dyDescent="0.2">
      <c r="B100">
        <v>2023</v>
      </c>
      <c r="C100" t="s">
        <v>43</v>
      </c>
      <c r="D100">
        <v>0.24399999999999999</v>
      </c>
      <c r="E100">
        <v>1804</v>
      </c>
      <c r="F100">
        <v>178</v>
      </c>
      <c r="G100">
        <v>441</v>
      </c>
      <c r="H100">
        <v>103</v>
      </c>
      <c r="I100">
        <v>9</v>
      </c>
      <c r="J100">
        <v>45</v>
      </c>
      <c r="K100">
        <v>170</v>
      </c>
      <c r="L100">
        <v>4</v>
      </c>
      <c r="M100">
        <v>1</v>
      </c>
      <c r="N100">
        <v>20</v>
      </c>
    </row>
    <row r="101" spans="2:14" x14ac:dyDescent="0.2">
      <c r="B101">
        <v>2023</v>
      </c>
      <c r="C101" t="s">
        <v>99</v>
      </c>
      <c r="D101">
        <v>0.24299999999999999</v>
      </c>
      <c r="E101">
        <v>1845</v>
      </c>
      <c r="F101">
        <v>194</v>
      </c>
      <c r="G101">
        <v>449</v>
      </c>
      <c r="H101">
        <v>87</v>
      </c>
      <c r="I101">
        <v>12</v>
      </c>
      <c r="J101">
        <v>49</v>
      </c>
      <c r="K101">
        <v>187</v>
      </c>
      <c r="L101">
        <v>19</v>
      </c>
      <c r="M101">
        <v>10</v>
      </c>
      <c r="N101">
        <v>27</v>
      </c>
    </row>
    <row r="102" spans="2:14" x14ac:dyDescent="0.2">
      <c r="B102">
        <v>2023</v>
      </c>
      <c r="C102" t="s">
        <v>97</v>
      </c>
      <c r="D102">
        <v>0.24299999999999999</v>
      </c>
      <c r="E102">
        <v>1815</v>
      </c>
      <c r="F102">
        <v>222</v>
      </c>
      <c r="G102">
        <v>441</v>
      </c>
      <c r="H102">
        <v>81</v>
      </c>
      <c r="I102">
        <v>7</v>
      </c>
      <c r="J102">
        <v>67</v>
      </c>
      <c r="K102">
        <v>216</v>
      </c>
      <c r="L102">
        <v>25</v>
      </c>
      <c r="M102">
        <v>5</v>
      </c>
      <c r="N102">
        <v>24</v>
      </c>
    </row>
    <row r="103" spans="2:14" x14ac:dyDescent="0.2">
      <c r="B103">
        <v>2023</v>
      </c>
      <c r="C103" t="s">
        <v>91</v>
      </c>
      <c r="D103">
        <v>0.24199999999999999</v>
      </c>
      <c r="E103">
        <v>1808</v>
      </c>
      <c r="F103">
        <v>177</v>
      </c>
      <c r="G103">
        <v>438</v>
      </c>
      <c r="H103">
        <v>97</v>
      </c>
      <c r="I103">
        <v>7</v>
      </c>
      <c r="J103">
        <v>40</v>
      </c>
      <c r="K103">
        <v>161</v>
      </c>
      <c r="L103">
        <v>17</v>
      </c>
      <c r="M103">
        <v>7</v>
      </c>
      <c r="N103">
        <v>17</v>
      </c>
    </row>
    <row r="104" spans="2:14" x14ac:dyDescent="0.2">
      <c r="B104">
        <v>2023</v>
      </c>
      <c r="C104" t="s">
        <v>82</v>
      </c>
      <c r="D104">
        <v>0.24099999999999999</v>
      </c>
      <c r="E104">
        <v>1782</v>
      </c>
      <c r="F104">
        <v>222</v>
      </c>
      <c r="G104">
        <v>429</v>
      </c>
      <c r="H104">
        <v>94</v>
      </c>
      <c r="I104">
        <v>7</v>
      </c>
      <c r="J104">
        <v>56</v>
      </c>
      <c r="K104">
        <v>215</v>
      </c>
      <c r="L104">
        <v>16</v>
      </c>
      <c r="M104">
        <v>9</v>
      </c>
      <c r="N104">
        <v>24</v>
      </c>
    </row>
    <row r="105" spans="2:14" x14ac:dyDescent="0.2">
      <c r="B105">
        <v>2023</v>
      </c>
      <c r="C105" t="s">
        <v>101</v>
      </c>
      <c r="D105">
        <v>0.24099999999999999</v>
      </c>
      <c r="E105">
        <v>1771</v>
      </c>
      <c r="F105">
        <v>199</v>
      </c>
      <c r="G105">
        <v>426</v>
      </c>
      <c r="H105">
        <v>77</v>
      </c>
      <c r="I105">
        <v>3</v>
      </c>
      <c r="J105">
        <v>52</v>
      </c>
      <c r="K105">
        <v>190</v>
      </c>
      <c r="L105">
        <v>44</v>
      </c>
      <c r="M105">
        <v>15</v>
      </c>
      <c r="N105">
        <v>26</v>
      </c>
    </row>
    <row r="106" spans="2:14" x14ac:dyDescent="0.2">
      <c r="B106">
        <v>2023</v>
      </c>
      <c r="C106" t="s">
        <v>52</v>
      </c>
      <c r="D106">
        <v>0.23699999999999999</v>
      </c>
      <c r="E106">
        <v>1812</v>
      </c>
      <c r="F106">
        <v>202</v>
      </c>
      <c r="G106">
        <v>430</v>
      </c>
      <c r="H106">
        <v>70</v>
      </c>
      <c r="I106">
        <v>8</v>
      </c>
      <c r="J106">
        <v>52</v>
      </c>
      <c r="K106">
        <v>195</v>
      </c>
      <c r="L106">
        <v>17</v>
      </c>
      <c r="M106">
        <v>13</v>
      </c>
      <c r="N106">
        <v>19</v>
      </c>
    </row>
    <row r="107" spans="2:14" x14ac:dyDescent="0.2">
      <c r="B107">
        <v>2023</v>
      </c>
      <c r="C107" t="s">
        <v>92</v>
      </c>
      <c r="D107">
        <v>0.23499999999999999</v>
      </c>
      <c r="E107">
        <v>1748</v>
      </c>
      <c r="F107">
        <v>199</v>
      </c>
      <c r="G107">
        <v>410</v>
      </c>
      <c r="H107">
        <v>71</v>
      </c>
      <c r="I107">
        <v>4</v>
      </c>
      <c r="J107">
        <v>45</v>
      </c>
      <c r="K107">
        <v>182</v>
      </c>
      <c r="L107">
        <v>35</v>
      </c>
      <c r="M107">
        <v>10</v>
      </c>
      <c r="N107">
        <v>31</v>
      </c>
    </row>
    <row r="108" spans="2:14" x14ac:dyDescent="0.2">
      <c r="B108">
        <v>2023</v>
      </c>
      <c r="C108" t="s">
        <v>42</v>
      </c>
      <c r="D108">
        <v>0.22600000000000001</v>
      </c>
      <c r="E108">
        <v>1837</v>
      </c>
      <c r="F108">
        <v>241</v>
      </c>
      <c r="G108">
        <v>416</v>
      </c>
      <c r="H108">
        <v>85</v>
      </c>
      <c r="I108">
        <v>3</v>
      </c>
      <c r="J108">
        <v>91</v>
      </c>
      <c r="K108">
        <v>235</v>
      </c>
      <c r="L108">
        <v>21</v>
      </c>
      <c r="M108">
        <v>9</v>
      </c>
      <c r="N108">
        <v>24</v>
      </c>
    </row>
    <row r="109" spans="2:14" x14ac:dyDescent="0.2">
      <c r="B109">
        <v>2023</v>
      </c>
      <c r="C109" t="s">
        <v>51</v>
      </c>
      <c r="D109">
        <v>0.223</v>
      </c>
      <c r="E109">
        <v>1765</v>
      </c>
      <c r="F109">
        <v>180</v>
      </c>
      <c r="G109">
        <v>393</v>
      </c>
      <c r="H109">
        <v>68</v>
      </c>
      <c r="I109">
        <v>8</v>
      </c>
      <c r="J109">
        <v>75</v>
      </c>
      <c r="K109">
        <v>177</v>
      </c>
      <c r="L109">
        <v>8</v>
      </c>
      <c r="M109">
        <v>3</v>
      </c>
      <c r="N109">
        <v>22</v>
      </c>
    </row>
    <row r="110" spans="2:14" x14ac:dyDescent="0.2">
      <c r="B110">
        <v>2023</v>
      </c>
      <c r="C110" t="s">
        <v>85</v>
      </c>
      <c r="D110">
        <v>0.20699999999999999</v>
      </c>
      <c r="E110">
        <v>1790</v>
      </c>
      <c r="F110">
        <v>187</v>
      </c>
      <c r="G110">
        <v>370</v>
      </c>
      <c r="H110">
        <v>79</v>
      </c>
      <c r="I110">
        <v>8</v>
      </c>
      <c r="J110">
        <v>70</v>
      </c>
      <c r="K110">
        <v>180</v>
      </c>
      <c r="L110">
        <v>20</v>
      </c>
      <c r="M110">
        <v>7</v>
      </c>
      <c r="N110">
        <v>22</v>
      </c>
    </row>
    <row r="111" spans="2:14" x14ac:dyDescent="0.2">
      <c r="B111"/>
      <c r="C111"/>
      <c r="D111"/>
      <c r="E111"/>
      <c r="F111"/>
      <c r="G111"/>
      <c r="H111"/>
      <c r="I111"/>
      <c r="J111"/>
      <c r="K111"/>
      <c r="L111"/>
      <c r="M111"/>
      <c r="N111"/>
    </row>
    <row r="112" spans="2:14" x14ac:dyDescent="0.2">
      <c r="B112" s="45"/>
      <c r="C112"/>
      <c r="D112">
        <v>0.24</v>
      </c>
      <c r="E112">
        <v>28981</v>
      </c>
      <c r="F112">
        <v>3356</v>
      </c>
      <c r="G112">
        <v>6953</v>
      </c>
      <c r="H112">
        <v>1406</v>
      </c>
      <c r="I112">
        <v>109</v>
      </c>
      <c r="J112">
        <v>973</v>
      </c>
      <c r="K112">
        <v>3221</v>
      </c>
      <c r="L112">
        <v>340</v>
      </c>
      <c r="M112">
        <v>128</v>
      </c>
      <c r="N112">
        <v>389</v>
      </c>
    </row>
    <row r="113" spans="2:19" x14ac:dyDescent="0.2">
      <c r="H113" s="34"/>
      <c r="I113" s="34"/>
      <c r="J113" s="34"/>
      <c r="K113" s="34"/>
      <c r="L113" s="34"/>
      <c r="M113" s="34"/>
    </row>
    <row r="114" spans="2:19" x14ac:dyDescent="0.2">
      <c r="H114" s="34"/>
      <c r="I114" s="34"/>
      <c r="J114" s="34"/>
      <c r="K114" s="34"/>
      <c r="L114" s="34"/>
      <c r="M114" s="34"/>
    </row>
    <row r="115" spans="2:19" x14ac:dyDescent="0.2">
      <c r="B115" t="s">
        <v>31</v>
      </c>
      <c r="C115"/>
      <c r="D115" t="s">
        <v>12</v>
      </c>
      <c r="E115" t="s">
        <v>44</v>
      </c>
      <c r="F115" t="s">
        <v>45</v>
      </c>
      <c r="G115" t="s">
        <v>46</v>
      </c>
      <c r="H115" t="s">
        <v>34</v>
      </c>
      <c r="I115" t="s">
        <v>33</v>
      </c>
      <c r="J115" t="s">
        <v>47</v>
      </c>
      <c r="K115" t="s">
        <v>37</v>
      </c>
      <c r="L115" t="s">
        <v>48</v>
      </c>
      <c r="M115" t="s">
        <v>49</v>
      </c>
      <c r="N115" t="s">
        <v>50</v>
      </c>
      <c r="R115" s="2"/>
      <c r="S115" s="8"/>
    </row>
    <row r="116" spans="2:19" x14ac:dyDescent="0.2">
      <c r="B116">
        <v>2023</v>
      </c>
      <c r="C116" t="s">
        <v>42</v>
      </c>
      <c r="D116">
        <v>3.08</v>
      </c>
      <c r="E116">
        <v>29</v>
      </c>
      <c r="F116">
        <v>24</v>
      </c>
      <c r="G116">
        <v>490.1</v>
      </c>
      <c r="H116">
        <v>397</v>
      </c>
      <c r="I116">
        <v>180</v>
      </c>
      <c r="J116">
        <v>168</v>
      </c>
      <c r="K116">
        <v>59</v>
      </c>
      <c r="L116">
        <v>160</v>
      </c>
      <c r="M116">
        <v>478</v>
      </c>
      <c r="N116">
        <v>0.222</v>
      </c>
    </row>
    <row r="117" spans="2:19" x14ac:dyDescent="0.2">
      <c r="B117">
        <v>2023</v>
      </c>
      <c r="C117" t="s">
        <v>80</v>
      </c>
      <c r="D117">
        <v>3.14</v>
      </c>
      <c r="E117">
        <v>40</v>
      </c>
      <c r="F117">
        <v>13</v>
      </c>
      <c r="G117">
        <v>488</v>
      </c>
      <c r="H117">
        <v>385</v>
      </c>
      <c r="I117">
        <v>180</v>
      </c>
      <c r="J117">
        <v>170</v>
      </c>
      <c r="K117">
        <v>48</v>
      </c>
      <c r="L117">
        <v>149</v>
      </c>
      <c r="M117">
        <v>441</v>
      </c>
      <c r="N117">
        <v>0.215</v>
      </c>
    </row>
    <row r="118" spans="2:19" x14ac:dyDescent="0.2">
      <c r="B118">
        <v>2023</v>
      </c>
      <c r="C118" t="s">
        <v>87</v>
      </c>
      <c r="D118">
        <v>3.15</v>
      </c>
      <c r="E118">
        <v>33</v>
      </c>
      <c r="F118">
        <v>20</v>
      </c>
      <c r="G118">
        <v>479.1</v>
      </c>
      <c r="H118">
        <v>422</v>
      </c>
      <c r="I118">
        <v>177</v>
      </c>
      <c r="J118">
        <v>168</v>
      </c>
      <c r="K118">
        <v>37</v>
      </c>
      <c r="L118">
        <v>137</v>
      </c>
      <c r="M118">
        <v>490</v>
      </c>
      <c r="N118">
        <v>0.23400000000000001</v>
      </c>
    </row>
    <row r="119" spans="2:19" x14ac:dyDescent="0.2">
      <c r="B119">
        <v>2023</v>
      </c>
      <c r="C119" t="s">
        <v>43</v>
      </c>
      <c r="D119">
        <v>3.17</v>
      </c>
      <c r="E119">
        <v>28</v>
      </c>
      <c r="F119">
        <v>25</v>
      </c>
      <c r="G119">
        <v>479.2</v>
      </c>
      <c r="H119">
        <v>407</v>
      </c>
      <c r="I119">
        <v>176</v>
      </c>
      <c r="J119">
        <v>169</v>
      </c>
      <c r="K119">
        <v>48</v>
      </c>
      <c r="L119">
        <v>128</v>
      </c>
      <c r="M119">
        <v>440</v>
      </c>
      <c r="N119">
        <v>0.22600000000000001</v>
      </c>
    </row>
    <row r="120" spans="2:19" x14ac:dyDescent="0.2">
      <c r="B120">
        <v>2023</v>
      </c>
      <c r="C120" t="s">
        <v>82</v>
      </c>
      <c r="D120">
        <v>3.33</v>
      </c>
      <c r="E120">
        <v>27</v>
      </c>
      <c r="F120">
        <v>26</v>
      </c>
      <c r="G120">
        <v>473.1</v>
      </c>
      <c r="H120">
        <v>408</v>
      </c>
      <c r="I120">
        <v>189</v>
      </c>
      <c r="J120">
        <v>175</v>
      </c>
      <c r="K120">
        <v>59</v>
      </c>
      <c r="L120">
        <v>147</v>
      </c>
      <c r="M120">
        <v>424</v>
      </c>
      <c r="N120">
        <v>0.22900000000000001</v>
      </c>
    </row>
    <row r="121" spans="2:19" x14ac:dyDescent="0.2">
      <c r="B121">
        <v>2023</v>
      </c>
      <c r="C121" t="s">
        <v>52</v>
      </c>
      <c r="D121">
        <v>3.39</v>
      </c>
      <c r="E121">
        <v>25</v>
      </c>
      <c r="F121">
        <v>28</v>
      </c>
      <c r="G121">
        <v>488</v>
      </c>
      <c r="H121">
        <v>403</v>
      </c>
      <c r="I121">
        <v>200</v>
      </c>
      <c r="J121">
        <v>184</v>
      </c>
      <c r="K121">
        <v>65</v>
      </c>
      <c r="L121">
        <v>152</v>
      </c>
      <c r="M121">
        <v>450</v>
      </c>
      <c r="N121">
        <v>0.223</v>
      </c>
    </row>
    <row r="122" spans="2:19" x14ac:dyDescent="0.2">
      <c r="B122">
        <v>2023</v>
      </c>
      <c r="C122" s="45" t="s">
        <v>51</v>
      </c>
      <c r="D122">
        <v>3.63</v>
      </c>
      <c r="E122">
        <v>24</v>
      </c>
      <c r="F122">
        <v>29</v>
      </c>
      <c r="G122">
        <v>473.2</v>
      </c>
      <c r="H122">
        <v>401</v>
      </c>
      <c r="I122">
        <v>195</v>
      </c>
      <c r="J122">
        <v>191</v>
      </c>
      <c r="K122">
        <v>70</v>
      </c>
      <c r="L122">
        <v>131</v>
      </c>
      <c r="M122">
        <v>422</v>
      </c>
      <c r="N122">
        <v>0.22600000000000001</v>
      </c>
    </row>
    <row r="123" spans="2:19" x14ac:dyDescent="0.2">
      <c r="B123">
        <v>2023</v>
      </c>
      <c r="C123" t="s">
        <v>102</v>
      </c>
      <c r="D123">
        <v>3.65</v>
      </c>
      <c r="E123">
        <v>31</v>
      </c>
      <c r="F123">
        <v>22</v>
      </c>
      <c r="G123">
        <v>493.2</v>
      </c>
      <c r="H123">
        <v>450</v>
      </c>
      <c r="I123">
        <v>228</v>
      </c>
      <c r="J123">
        <v>200</v>
      </c>
      <c r="K123">
        <v>62</v>
      </c>
      <c r="L123">
        <v>170</v>
      </c>
      <c r="M123">
        <v>429</v>
      </c>
      <c r="N123">
        <v>0.23799999999999999</v>
      </c>
    </row>
    <row r="124" spans="2:19" x14ac:dyDescent="0.2">
      <c r="B124">
        <v>2023</v>
      </c>
      <c r="C124" t="s">
        <v>91</v>
      </c>
      <c r="D124">
        <v>3.66</v>
      </c>
      <c r="E124">
        <v>20</v>
      </c>
      <c r="F124">
        <v>33</v>
      </c>
      <c r="G124">
        <v>465</v>
      </c>
      <c r="H124">
        <v>421</v>
      </c>
      <c r="I124">
        <v>199</v>
      </c>
      <c r="J124">
        <v>189</v>
      </c>
      <c r="K124">
        <v>51</v>
      </c>
      <c r="L124">
        <v>149</v>
      </c>
      <c r="M124">
        <v>399</v>
      </c>
      <c r="N124">
        <v>0.24099999999999999</v>
      </c>
    </row>
    <row r="125" spans="2:19" x14ac:dyDescent="0.2">
      <c r="B125">
        <v>2023</v>
      </c>
      <c r="C125" t="s">
        <v>98</v>
      </c>
      <c r="D125">
        <v>3.79</v>
      </c>
      <c r="E125">
        <v>29</v>
      </c>
      <c r="F125">
        <v>24</v>
      </c>
      <c r="G125">
        <v>486.1</v>
      </c>
      <c r="H125">
        <v>487</v>
      </c>
      <c r="I125">
        <v>222</v>
      </c>
      <c r="J125">
        <v>205</v>
      </c>
      <c r="K125">
        <v>59</v>
      </c>
      <c r="L125">
        <v>174</v>
      </c>
      <c r="M125">
        <v>466</v>
      </c>
      <c r="N125">
        <v>0.26100000000000001</v>
      </c>
    </row>
    <row r="126" spans="2:19" x14ac:dyDescent="0.2">
      <c r="B126">
        <v>2023</v>
      </c>
      <c r="C126" t="s">
        <v>101</v>
      </c>
      <c r="D126">
        <v>3.97</v>
      </c>
      <c r="E126">
        <v>24</v>
      </c>
      <c r="F126">
        <v>29</v>
      </c>
      <c r="G126">
        <v>469.2</v>
      </c>
      <c r="H126">
        <v>455</v>
      </c>
      <c r="I126">
        <v>216</v>
      </c>
      <c r="J126">
        <v>207</v>
      </c>
      <c r="K126">
        <v>50</v>
      </c>
      <c r="L126">
        <v>192</v>
      </c>
      <c r="M126">
        <v>442</v>
      </c>
      <c r="N126">
        <v>0.251</v>
      </c>
    </row>
    <row r="127" spans="2:19" x14ac:dyDescent="0.2">
      <c r="B127">
        <v>2023</v>
      </c>
      <c r="C127" t="s">
        <v>97</v>
      </c>
      <c r="D127">
        <v>3.99</v>
      </c>
      <c r="E127">
        <v>28</v>
      </c>
      <c r="F127">
        <v>25</v>
      </c>
      <c r="G127">
        <v>471.1</v>
      </c>
      <c r="H127">
        <v>447</v>
      </c>
      <c r="I127">
        <v>228</v>
      </c>
      <c r="J127">
        <v>209</v>
      </c>
      <c r="K127">
        <v>58</v>
      </c>
      <c r="L127">
        <v>198</v>
      </c>
      <c r="M127">
        <v>424</v>
      </c>
      <c r="N127">
        <v>0.25</v>
      </c>
    </row>
    <row r="128" spans="2:19" x14ac:dyDescent="0.2">
      <c r="B128">
        <v>2023</v>
      </c>
      <c r="C128" t="s">
        <v>92</v>
      </c>
      <c r="D128">
        <v>4.07</v>
      </c>
      <c r="E128">
        <v>23</v>
      </c>
      <c r="F128">
        <v>30</v>
      </c>
      <c r="G128">
        <v>461.2</v>
      </c>
      <c r="H128">
        <v>459</v>
      </c>
      <c r="I128">
        <v>221</v>
      </c>
      <c r="J128">
        <v>209</v>
      </c>
      <c r="K128">
        <v>65</v>
      </c>
      <c r="L128">
        <v>138</v>
      </c>
      <c r="M128">
        <v>347</v>
      </c>
      <c r="N128">
        <v>0.25700000000000001</v>
      </c>
    </row>
    <row r="129" spans="2:17" x14ac:dyDescent="0.2">
      <c r="B129">
        <v>2023</v>
      </c>
      <c r="C129" t="s">
        <v>85</v>
      </c>
      <c r="D129">
        <v>4.1399999999999997</v>
      </c>
      <c r="E129">
        <v>23</v>
      </c>
      <c r="F129">
        <v>30</v>
      </c>
      <c r="G129">
        <v>478.2</v>
      </c>
      <c r="H129">
        <v>494</v>
      </c>
      <c r="I129">
        <v>232</v>
      </c>
      <c r="J129">
        <v>220</v>
      </c>
      <c r="K129">
        <v>67</v>
      </c>
      <c r="L129">
        <v>145</v>
      </c>
      <c r="M129">
        <v>454</v>
      </c>
      <c r="N129">
        <v>0.26600000000000001</v>
      </c>
    </row>
    <row r="130" spans="2:17" x14ac:dyDescent="0.2">
      <c r="B130">
        <v>2023</v>
      </c>
      <c r="C130" t="s">
        <v>89</v>
      </c>
      <c r="D130">
        <v>4.21</v>
      </c>
      <c r="E130">
        <v>21</v>
      </c>
      <c r="F130">
        <v>32</v>
      </c>
      <c r="G130">
        <v>481</v>
      </c>
      <c r="H130">
        <v>438</v>
      </c>
      <c r="I130">
        <v>238</v>
      </c>
      <c r="J130">
        <v>225</v>
      </c>
      <c r="K130">
        <v>84</v>
      </c>
      <c r="L130">
        <v>129</v>
      </c>
      <c r="M130">
        <v>480</v>
      </c>
      <c r="N130">
        <v>0.23899999999999999</v>
      </c>
    </row>
    <row r="131" spans="2:17" x14ac:dyDescent="0.2">
      <c r="B131">
        <v>2023</v>
      </c>
      <c r="C131" t="s">
        <v>99</v>
      </c>
      <c r="D131">
        <v>4.92</v>
      </c>
      <c r="E131">
        <v>19</v>
      </c>
      <c r="F131">
        <v>34</v>
      </c>
      <c r="G131">
        <v>474</v>
      </c>
      <c r="H131">
        <v>479</v>
      </c>
      <c r="I131">
        <v>275</v>
      </c>
      <c r="J131">
        <v>259</v>
      </c>
      <c r="K131">
        <v>91</v>
      </c>
      <c r="L131">
        <v>172</v>
      </c>
      <c r="M131">
        <v>516</v>
      </c>
      <c r="N131">
        <v>0.25800000000000001</v>
      </c>
    </row>
    <row r="132" spans="2:17" x14ac:dyDescent="0.2">
      <c r="B132"/>
      <c r="C132"/>
      <c r="D132"/>
      <c r="E132"/>
      <c r="F132"/>
      <c r="G132"/>
      <c r="H132"/>
      <c r="I132"/>
      <c r="J132"/>
      <c r="K132"/>
      <c r="L132"/>
      <c r="M132"/>
      <c r="N132"/>
    </row>
    <row r="133" spans="2:17" x14ac:dyDescent="0.2">
      <c r="B133" s="45"/>
      <c r="C133"/>
      <c r="D133">
        <v>3.7</v>
      </c>
      <c r="E133">
        <v>424</v>
      </c>
      <c r="F133">
        <v>424</v>
      </c>
      <c r="G133">
        <v>7653.2</v>
      </c>
      <c r="H133">
        <v>6953</v>
      </c>
      <c r="I133">
        <v>3356</v>
      </c>
      <c r="J133">
        <v>3148</v>
      </c>
      <c r="K133">
        <v>973</v>
      </c>
      <c r="L133">
        <v>2471</v>
      </c>
      <c r="M133">
        <v>7102</v>
      </c>
      <c r="N133">
        <v>0.24</v>
      </c>
    </row>
    <row r="136" spans="2:17" x14ac:dyDescent="0.2">
      <c r="B136" t="s">
        <v>31</v>
      </c>
      <c r="C136"/>
      <c r="D136" t="s">
        <v>53</v>
      </c>
      <c r="E136" t="s">
        <v>75</v>
      </c>
      <c r="F136" t="s">
        <v>86</v>
      </c>
      <c r="G136" t="s">
        <v>54</v>
      </c>
      <c r="H136" t="s">
        <v>48</v>
      </c>
      <c r="I136" t="s">
        <v>55</v>
      </c>
      <c r="J136" t="s">
        <v>49</v>
      </c>
      <c r="K136" t="s">
        <v>56</v>
      </c>
      <c r="L136" t="s">
        <v>57</v>
      </c>
      <c r="M136" t="s">
        <v>58</v>
      </c>
      <c r="N136" t="s">
        <v>59</v>
      </c>
      <c r="O136" t="s">
        <v>60</v>
      </c>
      <c r="P136" t="s">
        <v>61</v>
      </c>
      <c r="Q136" t="s">
        <v>62</v>
      </c>
    </row>
    <row r="137" spans="2:17" x14ac:dyDescent="0.2">
      <c r="B137">
        <v>2023</v>
      </c>
      <c r="C137" t="s">
        <v>3</v>
      </c>
      <c r="D137">
        <v>0.29599999999999999</v>
      </c>
      <c r="E137">
        <v>0.42499999999999999</v>
      </c>
      <c r="F137">
        <v>0.72099999999999997</v>
      </c>
      <c r="G137">
        <v>53</v>
      </c>
      <c r="H137">
        <v>169</v>
      </c>
      <c r="I137">
        <v>9</v>
      </c>
      <c r="J137">
        <v>440</v>
      </c>
      <c r="K137">
        <v>15</v>
      </c>
      <c r="L137">
        <v>2</v>
      </c>
      <c r="M137">
        <v>6</v>
      </c>
      <c r="N137">
        <v>35</v>
      </c>
      <c r="O137">
        <v>780</v>
      </c>
      <c r="P137">
        <v>38</v>
      </c>
      <c r="Q137">
        <v>53</v>
      </c>
    </row>
    <row r="138" spans="2:17" x14ac:dyDescent="0.2">
      <c r="B138">
        <v>2023</v>
      </c>
      <c r="C138" t="s">
        <v>100</v>
      </c>
      <c r="D138">
        <v>0.29199999999999998</v>
      </c>
      <c r="E138">
        <v>0.38300000000000001</v>
      </c>
      <c r="F138">
        <v>0.67500000000000004</v>
      </c>
      <c r="G138">
        <v>53</v>
      </c>
      <c r="H138">
        <v>98</v>
      </c>
      <c r="I138">
        <v>9</v>
      </c>
      <c r="J138">
        <v>423</v>
      </c>
      <c r="K138">
        <v>30</v>
      </c>
      <c r="L138">
        <v>4</v>
      </c>
      <c r="M138">
        <v>5</v>
      </c>
      <c r="N138">
        <v>30</v>
      </c>
      <c r="O138">
        <v>707</v>
      </c>
      <c r="P138">
        <v>21</v>
      </c>
      <c r="Q138">
        <v>28</v>
      </c>
    </row>
    <row r="139" spans="2:17" x14ac:dyDescent="0.2">
      <c r="B139">
        <v>2023</v>
      </c>
      <c r="C139" t="s">
        <v>103</v>
      </c>
      <c r="D139">
        <v>0.316</v>
      </c>
      <c r="E139">
        <v>0.41099999999999998</v>
      </c>
      <c r="F139">
        <v>0.72699999999999998</v>
      </c>
      <c r="G139">
        <v>53</v>
      </c>
      <c r="H139">
        <v>175</v>
      </c>
      <c r="I139">
        <v>2</v>
      </c>
      <c r="J139">
        <v>466</v>
      </c>
      <c r="K139">
        <v>19</v>
      </c>
      <c r="L139">
        <v>5</v>
      </c>
      <c r="M139">
        <v>6</v>
      </c>
      <c r="N139">
        <v>52</v>
      </c>
      <c r="O139">
        <v>757</v>
      </c>
      <c r="P139">
        <v>39</v>
      </c>
      <c r="Q139">
        <v>32</v>
      </c>
    </row>
    <row r="140" spans="2:17" x14ac:dyDescent="0.2">
      <c r="B140">
        <v>2023</v>
      </c>
      <c r="C140" t="s">
        <v>95</v>
      </c>
      <c r="D140">
        <v>0.29899999999999999</v>
      </c>
      <c r="E140">
        <v>0.39600000000000002</v>
      </c>
      <c r="F140">
        <v>0.69499999999999995</v>
      </c>
      <c r="G140">
        <v>53</v>
      </c>
      <c r="H140">
        <v>127</v>
      </c>
      <c r="I140">
        <v>7</v>
      </c>
      <c r="J140">
        <v>444</v>
      </c>
      <c r="K140">
        <v>25</v>
      </c>
      <c r="L140">
        <v>11</v>
      </c>
      <c r="M140">
        <v>9</v>
      </c>
      <c r="N140">
        <v>34</v>
      </c>
      <c r="O140">
        <v>705</v>
      </c>
      <c r="P140">
        <v>44</v>
      </c>
      <c r="Q140">
        <v>12</v>
      </c>
    </row>
    <row r="141" spans="2:17" x14ac:dyDescent="0.2">
      <c r="B141">
        <v>2023</v>
      </c>
      <c r="C141" t="s">
        <v>4</v>
      </c>
      <c r="D141">
        <v>0.30499999999999999</v>
      </c>
      <c r="E141">
        <v>0.38600000000000001</v>
      </c>
      <c r="F141">
        <v>0.69099999999999995</v>
      </c>
      <c r="G141">
        <v>53</v>
      </c>
      <c r="H141">
        <v>140</v>
      </c>
      <c r="I141">
        <v>8</v>
      </c>
      <c r="J141">
        <v>437</v>
      </c>
      <c r="K141">
        <v>19</v>
      </c>
      <c r="L141">
        <v>3</v>
      </c>
      <c r="M141">
        <v>7</v>
      </c>
      <c r="N141">
        <v>48</v>
      </c>
      <c r="O141">
        <v>697</v>
      </c>
      <c r="P141">
        <v>15</v>
      </c>
      <c r="Q141">
        <v>30</v>
      </c>
    </row>
    <row r="142" spans="2:17" x14ac:dyDescent="0.2">
      <c r="B142">
        <v>2023</v>
      </c>
      <c r="C142" t="s">
        <v>10</v>
      </c>
      <c r="D142">
        <v>0.314</v>
      </c>
      <c r="E142">
        <v>0.371</v>
      </c>
      <c r="F142">
        <v>0.68500000000000005</v>
      </c>
      <c r="G142">
        <v>53</v>
      </c>
      <c r="H142">
        <v>162</v>
      </c>
      <c r="I142">
        <v>13</v>
      </c>
      <c r="J142">
        <v>465</v>
      </c>
      <c r="K142">
        <v>47</v>
      </c>
      <c r="L142">
        <v>10</v>
      </c>
      <c r="M142">
        <v>11</v>
      </c>
      <c r="N142">
        <v>43</v>
      </c>
      <c r="O142">
        <v>672</v>
      </c>
      <c r="P142">
        <v>34</v>
      </c>
      <c r="Q142">
        <v>18</v>
      </c>
    </row>
    <row r="143" spans="2:17" x14ac:dyDescent="0.2">
      <c r="B143">
        <v>2023</v>
      </c>
      <c r="C143" t="s">
        <v>93</v>
      </c>
      <c r="D143">
        <v>0.311</v>
      </c>
      <c r="E143">
        <v>0.37</v>
      </c>
      <c r="F143">
        <v>0.68100000000000005</v>
      </c>
      <c r="G143">
        <v>53</v>
      </c>
      <c r="H143">
        <v>152</v>
      </c>
      <c r="I143">
        <v>11</v>
      </c>
      <c r="J143">
        <v>439</v>
      </c>
      <c r="K143">
        <v>31</v>
      </c>
      <c r="L143">
        <v>3</v>
      </c>
      <c r="M143">
        <v>4</v>
      </c>
      <c r="N143">
        <v>44</v>
      </c>
      <c r="O143">
        <v>669</v>
      </c>
      <c r="P143">
        <v>21</v>
      </c>
      <c r="Q143">
        <v>19</v>
      </c>
    </row>
    <row r="144" spans="2:17" x14ac:dyDescent="0.2">
      <c r="B144">
        <v>2023</v>
      </c>
      <c r="C144" t="s">
        <v>96</v>
      </c>
      <c r="D144">
        <v>0.31</v>
      </c>
      <c r="E144">
        <v>0.40600000000000003</v>
      </c>
      <c r="F144">
        <v>0.71599999999999997</v>
      </c>
      <c r="G144">
        <v>53</v>
      </c>
      <c r="H144">
        <v>157</v>
      </c>
      <c r="I144">
        <v>11</v>
      </c>
      <c r="J144">
        <v>418</v>
      </c>
      <c r="K144">
        <v>22</v>
      </c>
      <c r="L144">
        <v>0</v>
      </c>
      <c r="M144">
        <v>4</v>
      </c>
      <c r="N144">
        <v>30</v>
      </c>
      <c r="O144">
        <v>737</v>
      </c>
      <c r="P144">
        <v>27</v>
      </c>
      <c r="Q144">
        <v>40</v>
      </c>
    </row>
    <row r="145" spans="2:17" x14ac:dyDescent="0.2">
      <c r="B145">
        <v>2023</v>
      </c>
      <c r="C145" t="s">
        <v>29</v>
      </c>
      <c r="D145">
        <v>0.28399999999999997</v>
      </c>
      <c r="E145">
        <v>0.39800000000000002</v>
      </c>
      <c r="F145">
        <v>0.68100000000000005</v>
      </c>
      <c r="G145">
        <v>53</v>
      </c>
      <c r="H145">
        <v>139</v>
      </c>
      <c r="I145">
        <v>5</v>
      </c>
      <c r="J145">
        <v>454</v>
      </c>
      <c r="K145">
        <v>14</v>
      </c>
      <c r="L145">
        <v>0</v>
      </c>
      <c r="M145">
        <v>7</v>
      </c>
      <c r="N145">
        <v>30</v>
      </c>
      <c r="O145">
        <v>702</v>
      </c>
      <c r="P145">
        <v>40</v>
      </c>
      <c r="Q145">
        <v>35</v>
      </c>
    </row>
    <row r="146" spans="2:17" x14ac:dyDescent="0.2">
      <c r="B146">
        <v>2023</v>
      </c>
      <c r="C146" t="s">
        <v>94</v>
      </c>
      <c r="D146">
        <v>0.308</v>
      </c>
      <c r="E146">
        <v>0.35699999999999998</v>
      </c>
      <c r="F146">
        <v>0.66500000000000004</v>
      </c>
      <c r="G146">
        <v>53</v>
      </c>
      <c r="H146">
        <v>165</v>
      </c>
      <c r="I146">
        <v>13</v>
      </c>
      <c r="J146">
        <v>453</v>
      </c>
      <c r="K146">
        <v>24</v>
      </c>
      <c r="L146">
        <v>6</v>
      </c>
      <c r="M146">
        <v>8</v>
      </c>
      <c r="N146">
        <v>36</v>
      </c>
      <c r="O146">
        <v>624</v>
      </c>
      <c r="P146">
        <v>16</v>
      </c>
      <c r="Q146">
        <v>29</v>
      </c>
    </row>
    <row r="147" spans="2:17" x14ac:dyDescent="0.2">
      <c r="B147">
        <v>2023</v>
      </c>
      <c r="C147" t="s">
        <v>104</v>
      </c>
      <c r="D147">
        <v>0.308</v>
      </c>
      <c r="E147">
        <v>0.375</v>
      </c>
      <c r="F147">
        <v>0.68300000000000005</v>
      </c>
      <c r="G147">
        <v>53</v>
      </c>
      <c r="H147">
        <v>149</v>
      </c>
      <c r="I147">
        <v>10</v>
      </c>
      <c r="J147">
        <v>375</v>
      </c>
      <c r="K147">
        <v>24</v>
      </c>
      <c r="L147">
        <v>2</v>
      </c>
      <c r="M147">
        <v>2</v>
      </c>
      <c r="N147">
        <v>44</v>
      </c>
      <c r="O147">
        <v>665</v>
      </c>
      <c r="P147">
        <v>26</v>
      </c>
      <c r="Q147">
        <v>26</v>
      </c>
    </row>
    <row r="148" spans="2:17" x14ac:dyDescent="0.2">
      <c r="B148">
        <v>2023</v>
      </c>
      <c r="C148" t="s">
        <v>79</v>
      </c>
      <c r="D148">
        <v>0.32</v>
      </c>
      <c r="E148">
        <v>0.47199999999999998</v>
      </c>
      <c r="F148">
        <v>0.79200000000000004</v>
      </c>
      <c r="G148">
        <v>53</v>
      </c>
      <c r="H148">
        <v>155</v>
      </c>
      <c r="I148">
        <v>11</v>
      </c>
      <c r="J148">
        <v>451</v>
      </c>
      <c r="K148">
        <v>23</v>
      </c>
      <c r="L148">
        <v>1</v>
      </c>
      <c r="M148">
        <v>9</v>
      </c>
      <c r="N148">
        <v>38</v>
      </c>
      <c r="O148">
        <v>884</v>
      </c>
      <c r="P148">
        <v>34</v>
      </c>
      <c r="Q148">
        <v>66</v>
      </c>
    </row>
    <row r="149" spans="2:17" x14ac:dyDescent="0.2">
      <c r="B149">
        <v>2023</v>
      </c>
      <c r="C149" t="s">
        <v>83</v>
      </c>
      <c r="D149">
        <v>0.33400000000000002</v>
      </c>
      <c r="E149">
        <v>0.39800000000000002</v>
      </c>
      <c r="F149">
        <v>0.73199999999999998</v>
      </c>
      <c r="G149">
        <v>53</v>
      </c>
      <c r="H149">
        <v>198</v>
      </c>
      <c r="I149">
        <v>21</v>
      </c>
      <c r="J149">
        <v>426</v>
      </c>
      <c r="K149">
        <v>27</v>
      </c>
      <c r="L149">
        <v>2</v>
      </c>
      <c r="M149">
        <v>12</v>
      </c>
      <c r="N149">
        <v>45</v>
      </c>
      <c r="O149">
        <v>736</v>
      </c>
      <c r="P149">
        <v>18</v>
      </c>
      <c r="Q149">
        <v>28</v>
      </c>
    </row>
    <row r="150" spans="2:17" x14ac:dyDescent="0.2">
      <c r="B150">
        <v>2023</v>
      </c>
      <c r="C150" t="s">
        <v>84</v>
      </c>
      <c r="D150">
        <v>0.27200000000000002</v>
      </c>
      <c r="E150">
        <v>0.377</v>
      </c>
      <c r="F150">
        <v>0.64900000000000002</v>
      </c>
      <c r="G150">
        <v>53</v>
      </c>
      <c r="H150">
        <v>140</v>
      </c>
      <c r="I150">
        <v>7</v>
      </c>
      <c r="J150">
        <v>486</v>
      </c>
      <c r="K150">
        <v>23</v>
      </c>
      <c r="L150">
        <v>4</v>
      </c>
      <c r="M150">
        <v>7</v>
      </c>
      <c r="N150">
        <v>34</v>
      </c>
      <c r="O150">
        <v>675</v>
      </c>
      <c r="P150">
        <v>33</v>
      </c>
      <c r="Q150">
        <v>37</v>
      </c>
    </row>
    <row r="151" spans="2:17" x14ac:dyDescent="0.2">
      <c r="B151">
        <v>2023</v>
      </c>
      <c r="C151" t="s">
        <v>90</v>
      </c>
      <c r="D151">
        <v>0.32200000000000001</v>
      </c>
      <c r="E151">
        <v>0.39100000000000001</v>
      </c>
      <c r="F151">
        <v>0.71299999999999997</v>
      </c>
      <c r="G151">
        <v>53</v>
      </c>
      <c r="H151">
        <v>193</v>
      </c>
      <c r="I151">
        <v>13</v>
      </c>
      <c r="J151">
        <v>491</v>
      </c>
      <c r="K151">
        <v>22</v>
      </c>
      <c r="L151">
        <v>1</v>
      </c>
      <c r="M151">
        <v>10</v>
      </c>
      <c r="N151">
        <v>44</v>
      </c>
      <c r="O151">
        <v>726</v>
      </c>
      <c r="P151">
        <v>37</v>
      </c>
      <c r="Q151">
        <v>18</v>
      </c>
    </row>
    <row r="152" spans="2:17" x14ac:dyDescent="0.2">
      <c r="B152">
        <v>2023</v>
      </c>
      <c r="C152" t="s">
        <v>88</v>
      </c>
      <c r="D152">
        <v>0.32</v>
      </c>
      <c r="E152">
        <v>0.42699999999999999</v>
      </c>
      <c r="F152">
        <v>0.747</v>
      </c>
      <c r="G152">
        <v>53</v>
      </c>
      <c r="H152">
        <v>152</v>
      </c>
      <c r="I152">
        <v>14</v>
      </c>
      <c r="J152">
        <v>434</v>
      </c>
      <c r="K152">
        <v>31</v>
      </c>
      <c r="L152">
        <v>1</v>
      </c>
      <c r="M152">
        <v>8</v>
      </c>
      <c r="N152">
        <v>49</v>
      </c>
      <c r="O152">
        <v>760</v>
      </c>
      <c r="P152">
        <v>33</v>
      </c>
      <c r="Q152">
        <v>26</v>
      </c>
    </row>
    <row r="153" spans="2:17" x14ac:dyDescent="0.2"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</row>
    <row r="154" spans="2:17" x14ac:dyDescent="0.2">
      <c r="B154" s="45"/>
      <c r="C154"/>
      <c r="D154">
        <v>0.307</v>
      </c>
      <c r="E154">
        <v>0.39700000000000002</v>
      </c>
      <c r="F154">
        <v>0.70399999999999996</v>
      </c>
      <c r="G154">
        <v>424</v>
      </c>
      <c r="H154">
        <v>2471</v>
      </c>
      <c r="I154">
        <v>164</v>
      </c>
      <c r="J154">
        <v>7102</v>
      </c>
      <c r="K154">
        <v>396</v>
      </c>
      <c r="L154">
        <v>55</v>
      </c>
      <c r="M154">
        <v>115</v>
      </c>
      <c r="N154">
        <v>636</v>
      </c>
      <c r="O154">
        <v>11496</v>
      </c>
      <c r="P154">
        <v>476</v>
      </c>
      <c r="Q154">
        <v>497</v>
      </c>
    </row>
    <row r="157" spans="2:17" x14ac:dyDescent="0.2">
      <c r="B157" t="s">
        <v>31</v>
      </c>
      <c r="C157"/>
      <c r="D157" t="s">
        <v>63</v>
      </c>
      <c r="E157" t="s">
        <v>64</v>
      </c>
      <c r="F157" t="s">
        <v>65</v>
      </c>
      <c r="G157" t="s">
        <v>66</v>
      </c>
      <c r="H157" t="s">
        <v>55</v>
      </c>
      <c r="I157" t="s">
        <v>67</v>
      </c>
      <c r="J157" t="s">
        <v>68</v>
      </c>
      <c r="K157" t="s">
        <v>69</v>
      </c>
      <c r="L157" t="s">
        <v>70</v>
      </c>
      <c r="M157" t="s">
        <v>71</v>
      </c>
      <c r="N157" t="s">
        <v>72</v>
      </c>
      <c r="O157" t="s">
        <v>73</v>
      </c>
    </row>
    <row r="158" spans="2:17" x14ac:dyDescent="0.2">
      <c r="B158">
        <v>2023</v>
      </c>
      <c r="C158" t="s">
        <v>42</v>
      </c>
      <c r="D158">
        <v>2</v>
      </c>
      <c r="E158">
        <v>4</v>
      </c>
      <c r="F158">
        <v>13</v>
      </c>
      <c r="G158">
        <v>1992</v>
      </c>
      <c r="H158">
        <v>9</v>
      </c>
      <c r="I158">
        <v>1</v>
      </c>
      <c r="J158">
        <v>16</v>
      </c>
      <c r="K158">
        <v>2</v>
      </c>
      <c r="L158">
        <v>0.21099999999999999</v>
      </c>
      <c r="M158">
        <v>239</v>
      </c>
      <c r="N158">
        <v>189</v>
      </c>
      <c r="O158">
        <v>0.79100000000000004</v>
      </c>
    </row>
    <row r="159" spans="2:17" x14ac:dyDescent="0.2">
      <c r="B159">
        <v>2023</v>
      </c>
      <c r="C159" t="s">
        <v>99</v>
      </c>
      <c r="D159">
        <v>0</v>
      </c>
      <c r="E159">
        <v>3</v>
      </c>
      <c r="F159">
        <v>9</v>
      </c>
      <c r="G159">
        <v>2060</v>
      </c>
      <c r="H159">
        <v>11</v>
      </c>
      <c r="I159">
        <v>2</v>
      </c>
      <c r="J159">
        <v>20</v>
      </c>
      <c r="K159">
        <v>0</v>
      </c>
      <c r="L159">
        <v>0.313</v>
      </c>
      <c r="M159">
        <v>262</v>
      </c>
      <c r="N159">
        <v>191</v>
      </c>
      <c r="O159">
        <v>0.72899999999999998</v>
      </c>
    </row>
    <row r="160" spans="2:17" x14ac:dyDescent="0.2">
      <c r="B160">
        <v>2023</v>
      </c>
      <c r="C160" t="s">
        <v>102</v>
      </c>
      <c r="D160">
        <v>6</v>
      </c>
      <c r="E160">
        <v>6</v>
      </c>
      <c r="F160">
        <v>12</v>
      </c>
      <c r="G160">
        <v>2110</v>
      </c>
      <c r="H160">
        <v>17</v>
      </c>
      <c r="I160">
        <v>3</v>
      </c>
      <c r="J160">
        <v>13</v>
      </c>
      <c r="K160">
        <v>4</v>
      </c>
      <c r="L160">
        <v>0.247</v>
      </c>
      <c r="M160">
        <v>273</v>
      </c>
      <c r="N160">
        <v>202</v>
      </c>
      <c r="O160">
        <v>0.74</v>
      </c>
    </row>
    <row r="161" spans="2:15" x14ac:dyDescent="0.2">
      <c r="B161">
        <v>2023</v>
      </c>
      <c r="C161" t="s">
        <v>82</v>
      </c>
      <c r="D161">
        <v>2</v>
      </c>
      <c r="E161">
        <v>8</v>
      </c>
      <c r="F161">
        <v>17</v>
      </c>
      <c r="G161">
        <v>1961</v>
      </c>
      <c r="H161">
        <v>6</v>
      </c>
      <c r="I161">
        <v>0</v>
      </c>
      <c r="J161">
        <v>9</v>
      </c>
      <c r="K161">
        <v>2</v>
      </c>
      <c r="L161">
        <v>0.23699999999999999</v>
      </c>
      <c r="M161">
        <v>302</v>
      </c>
      <c r="N161">
        <v>230</v>
      </c>
      <c r="O161">
        <v>0.76200000000000001</v>
      </c>
    </row>
    <row r="162" spans="2:15" x14ac:dyDescent="0.2">
      <c r="B162">
        <v>2023</v>
      </c>
      <c r="C162" t="s">
        <v>43</v>
      </c>
      <c r="D162">
        <v>13</v>
      </c>
      <c r="E162">
        <v>5</v>
      </c>
      <c r="F162">
        <v>18</v>
      </c>
      <c r="G162">
        <v>1966</v>
      </c>
      <c r="H162">
        <v>6</v>
      </c>
      <c r="I162">
        <v>1</v>
      </c>
      <c r="J162">
        <v>10</v>
      </c>
      <c r="K162">
        <v>3</v>
      </c>
      <c r="L162">
        <v>0.41</v>
      </c>
      <c r="M162">
        <v>262</v>
      </c>
      <c r="N162">
        <v>206</v>
      </c>
      <c r="O162">
        <v>0.78600000000000003</v>
      </c>
    </row>
    <row r="163" spans="2:15" x14ac:dyDescent="0.2">
      <c r="B163">
        <v>2023</v>
      </c>
      <c r="C163" t="s">
        <v>52</v>
      </c>
      <c r="D163">
        <v>11</v>
      </c>
      <c r="E163">
        <v>5</v>
      </c>
      <c r="F163">
        <v>14</v>
      </c>
      <c r="G163">
        <v>1997</v>
      </c>
      <c r="H163">
        <v>13</v>
      </c>
      <c r="I163">
        <v>2</v>
      </c>
      <c r="J163">
        <v>7</v>
      </c>
      <c r="K163">
        <v>3</v>
      </c>
      <c r="L163">
        <v>0.25</v>
      </c>
      <c r="M163">
        <v>278</v>
      </c>
      <c r="N163">
        <v>224</v>
      </c>
      <c r="O163">
        <v>0.80600000000000005</v>
      </c>
    </row>
    <row r="164" spans="2:15" x14ac:dyDescent="0.2">
      <c r="B164">
        <v>2023</v>
      </c>
      <c r="C164" t="s">
        <v>91</v>
      </c>
      <c r="D164">
        <v>9</v>
      </c>
      <c r="E164">
        <v>4</v>
      </c>
      <c r="F164">
        <v>13</v>
      </c>
      <c r="G164">
        <v>1935</v>
      </c>
      <c r="H164">
        <v>11</v>
      </c>
      <c r="I164">
        <v>2</v>
      </c>
      <c r="J164">
        <v>9</v>
      </c>
      <c r="K164">
        <v>0</v>
      </c>
      <c r="L164">
        <v>0.26500000000000001</v>
      </c>
      <c r="M164">
        <v>257</v>
      </c>
      <c r="N164">
        <v>200</v>
      </c>
      <c r="O164">
        <v>0.77800000000000002</v>
      </c>
    </row>
    <row r="165" spans="2:15" x14ac:dyDescent="0.2">
      <c r="B165">
        <v>2023</v>
      </c>
      <c r="C165" t="s">
        <v>97</v>
      </c>
      <c r="D165">
        <v>0</v>
      </c>
      <c r="E165">
        <v>1</v>
      </c>
      <c r="F165">
        <v>17</v>
      </c>
      <c r="G165">
        <v>2017</v>
      </c>
      <c r="H165">
        <v>5</v>
      </c>
      <c r="I165">
        <v>5</v>
      </c>
      <c r="J165">
        <v>9</v>
      </c>
      <c r="K165">
        <v>4</v>
      </c>
      <c r="L165">
        <v>0.29699999999999999</v>
      </c>
      <c r="M165">
        <v>256</v>
      </c>
      <c r="N165">
        <v>187</v>
      </c>
      <c r="O165">
        <v>0.73</v>
      </c>
    </row>
    <row r="166" spans="2:15" x14ac:dyDescent="0.2">
      <c r="B166">
        <v>2023</v>
      </c>
      <c r="C166" t="s">
        <v>51</v>
      </c>
      <c r="D166">
        <v>3</v>
      </c>
      <c r="E166">
        <v>3</v>
      </c>
      <c r="F166">
        <v>13</v>
      </c>
      <c r="G166">
        <v>1938</v>
      </c>
      <c r="H166">
        <v>4</v>
      </c>
      <c r="I166">
        <v>0</v>
      </c>
      <c r="J166">
        <v>14</v>
      </c>
      <c r="K166">
        <v>1</v>
      </c>
      <c r="L166">
        <v>0.214</v>
      </c>
      <c r="M166">
        <v>274</v>
      </c>
      <c r="N166">
        <v>208</v>
      </c>
      <c r="O166">
        <v>0.75900000000000001</v>
      </c>
    </row>
    <row r="167" spans="2:15" x14ac:dyDescent="0.2">
      <c r="B167">
        <v>2023</v>
      </c>
      <c r="C167" t="s">
        <v>92</v>
      </c>
      <c r="D167">
        <v>0</v>
      </c>
      <c r="E167">
        <v>5</v>
      </c>
      <c r="F167">
        <v>14</v>
      </c>
      <c r="G167">
        <v>1952</v>
      </c>
      <c r="H167">
        <v>16</v>
      </c>
      <c r="I167">
        <v>0</v>
      </c>
      <c r="J167">
        <v>23</v>
      </c>
      <c r="K167">
        <v>0</v>
      </c>
      <c r="L167">
        <v>0.28899999999999998</v>
      </c>
      <c r="M167">
        <v>247</v>
      </c>
      <c r="N167">
        <v>178</v>
      </c>
      <c r="O167">
        <v>0.72099999999999997</v>
      </c>
    </row>
    <row r="168" spans="2:15" x14ac:dyDescent="0.2">
      <c r="B168">
        <v>2023</v>
      </c>
      <c r="C168" t="s">
        <v>101</v>
      </c>
      <c r="D168">
        <v>5</v>
      </c>
      <c r="E168">
        <v>5</v>
      </c>
      <c r="F168">
        <v>10</v>
      </c>
      <c r="G168">
        <v>2039</v>
      </c>
      <c r="H168">
        <v>18</v>
      </c>
      <c r="I168">
        <v>1</v>
      </c>
      <c r="J168">
        <v>10</v>
      </c>
      <c r="K168">
        <v>2</v>
      </c>
      <c r="L168">
        <v>0.309</v>
      </c>
      <c r="M168">
        <v>272</v>
      </c>
      <c r="N168">
        <v>190</v>
      </c>
      <c r="O168">
        <v>0.69899999999999995</v>
      </c>
    </row>
    <row r="169" spans="2:15" x14ac:dyDescent="0.2">
      <c r="B169">
        <v>2023</v>
      </c>
      <c r="C169" t="s">
        <v>80</v>
      </c>
      <c r="D169">
        <v>2</v>
      </c>
      <c r="E169">
        <v>5</v>
      </c>
      <c r="F169">
        <v>25</v>
      </c>
      <c r="G169">
        <v>1975</v>
      </c>
      <c r="H169">
        <v>14</v>
      </c>
      <c r="I169">
        <v>2</v>
      </c>
      <c r="J169">
        <v>12</v>
      </c>
      <c r="K169">
        <v>1</v>
      </c>
      <c r="L169">
        <v>0.2</v>
      </c>
      <c r="M169">
        <v>279</v>
      </c>
      <c r="N169">
        <v>251</v>
      </c>
      <c r="O169">
        <v>0.9</v>
      </c>
    </row>
    <row r="170" spans="2:15" x14ac:dyDescent="0.2">
      <c r="B170">
        <v>2023</v>
      </c>
      <c r="C170" t="s">
        <v>85</v>
      </c>
      <c r="D170">
        <v>8</v>
      </c>
      <c r="E170">
        <v>2</v>
      </c>
      <c r="F170">
        <v>14</v>
      </c>
      <c r="G170">
        <v>2033</v>
      </c>
      <c r="H170">
        <v>12</v>
      </c>
      <c r="I170">
        <v>0</v>
      </c>
      <c r="J170">
        <v>18</v>
      </c>
      <c r="K170">
        <v>4</v>
      </c>
      <c r="L170">
        <v>0.27300000000000002</v>
      </c>
      <c r="M170">
        <v>280</v>
      </c>
      <c r="N170">
        <v>219</v>
      </c>
      <c r="O170">
        <v>0.78200000000000003</v>
      </c>
    </row>
    <row r="171" spans="2:15" x14ac:dyDescent="0.2">
      <c r="B171">
        <v>2023</v>
      </c>
      <c r="C171" t="s">
        <v>89</v>
      </c>
      <c r="D171">
        <v>4</v>
      </c>
      <c r="E171">
        <v>3</v>
      </c>
      <c r="F171">
        <v>14</v>
      </c>
      <c r="G171">
        <v>1991</v>
      </c>
      <c r="H171">
        <v>0</v>
      </c>
      <c r="I171">
        <v>1</v>
      </c>
      <c r="J171">
        <v>10</v>
      </c>
      <c r="K171">
        <v>0</v>
      </c>
      <c r="L171">
        <v>0.26500000000000001</v>
      </c>
      <c r="M171">
        <v>285</v>
      </c>
      <c r="N171">
        <v>213</v>
      </c>
      <c r="O171">
        <v>0.747</v>
      </c>
    </row>
    <row r="172" spans="2:15" x14ac:dyDescent="0.2">
      <c r="B172">
        <v>2023</v>
      </c>
      <c r="C172" t="s">
        <v>98</v>
      </c>
      <c r="D172">
        <v>1</v>
      </c>
      <c r="E172">
        <v>2</v>
      </c>
      <c r="F172">
        <v>13</v>
      </c>
      <c r="G172">
        <v>2077</v>
      </c>
      <c r="H172">
        <v>15</v>
      </c>
      <c r="I172">
        <v>8</v>
      </c>
      <c r="J172">
        <v>17</v>
      </c>
      <c r="K172">
        <v>2</v>
      </c>
      <c r="L172">
        <v>0.27400000000000002</v>
      </c>
      <c r="M172">
        <v>292</v>
      </c>
      <c r="N172">
        <v>222</v>
      </c>
      <c r="O172">
        <v>0.76</v>
      </c>
    </row>
    <row r="173" spans="2:15" x14ac:dyDescent="0.2">
      <c r="B173">
        <v>2023</v>
      </c>
      <c r="C173" t="s">
        <v>87</v>
      </c>
      <c r="D173">
        <v>4</v>
      </c>
      <c r="E173">
        <v>6</v>
      </c>
      <c r="F173">
        <v>17</v>
      </c>
      <c r="G173">
        <v>1975</v>
      </c>
      <c r="H173">
        <v>7</v>
      </c>
      <c r="I173">
        <v>0</v>
      </c>
      <c r="J173">
        <v>20</v>
      </c>
      <c r="K173">
        <v>1</v>
      </c>
      <c r="L173">
        <v>0.375</v>
      </c>
      <c r="M173">
        <v>302</v>
      </c>
      <c r="N173">
        <v>220</v>
      </c>
      <c r="O173">
        <v>0.72799999999999998</v>
      </c>
    </row>
    <row r="174" spans="2:15" x14ac:dyDescent="0.2"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</row>
    <row r="175" spans="2:15" x14ac:dyDescent="0.2">
      <c r="B175" s="45"/>
      <c r="C175"/>
      <c r="D175">
        <v>70</v>
      </c>
      <c r="E175">
        <v>67</v>
      </c>
      <c r="F175">
        <v>233</v>
      </c>
      <c r="G175">
        <v>32018</v>
      </c>
      <c r="H175">
        <v>164</v>
      </c>
      <c r="I175">
        <v>28</v>
      </c>
      <c r="J175">
        <v>217</v>
      </c>
      <c r="K175">
        <v>29</v>
      </c>
      <c r="L175">
        <v>0.27300000000000002</v>
      </c>
      <c r="M175">
        <v>4360</v>
      </c>
      <c r="N175">
        <v>3330</v>
      </c>
      <c r="O175">
        <v>0.76400000000000001</v>
      </c>
    </row>
  </sheetData>
  <mergeCells count="1">
    <mergeCell ref="E1:F1"/>
  </mergeCells>
  <phoneticPr fontId="0" type="noConversion"/>
  <printOptions horizontalCentered="1"/>
  <pageMargins left="0.25" right="0.25" top="1" bottom="1" header="0.5" footer="0.5"/>
  <pageSetup orientation="landscape" horizontalDpi="300" verticalDpi="300" r:id="rId1"/>
  <headerFooter alignWithMargins="0">
    <oddHeader>&amp;C&amp;"Wide Latin,Regular"&amp;14Team Batting - September/October</oddHeader>
    <oddFooter>&amp;C&amp;"Modern,Regular"&amp;8Page 28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AQ175"/>
  <sheetViews>
    <sheetView workbookViewId="0"/>
  </sheetViews>
  <sheetFormatPr defaultColWidth="9.140625" defaultRowHeight="12.75" x14ac:dyDescent="0.2"/>
  <cols>
    <col min="1" max="1" width="13.85546875" style="2" customWidth="1"/>
    <col min="2" max="7" width="7.7109375" style="34" customWidth="1"/>
    <col min="8" max="17" width="7.7109375" style="2" customWidth="1"/>
    <col min="18" max="18" width="14.5703125" style="8" customWidth="1"/>
    <col min="19" max="19" width="0" style="2" hidden="1" customWidth="1"/>
    <col min="20" max="16384" width="9.140625" style="2"/>
  </cols>
  <sheetData>
    <row r="1" spans="1:7" x14ac:dyDescent="0.2">
      <c r="A1" s="7"/>
      <c r="B1" s="7" t="s">
        <v>74</v>
      </c>
      <c r="C1" s="7" t="s">
        <v>22</v>
      </c>
      <c r="D1" s="7" t="s">
        <v>23</v>
      </c>
      <c r="E1" s="49" t="s">
        <v>77</v>
      </c>
      <c r="F1" s="49"/>
      <c r="G1" s="2"/>
    </row>
    <row r="2" spans="1:7" x14ac:dyDescent="0.2">
      <c r="A2" s="3" t="str">
        <f>Teams!A1</f>
        <v>ARZ</v>
      </c>
      <c r="B2" s="6">
        <f>May!E2</f>
        <v>3150</v>
      </c>
      <c r="C2" s="9">
        <f>IF(B21=0,0,$B$52)</f>
        <v>736</v>
      </c>
      <c r="D2" s="9">
        <f>IF(B21=0,0,$B$90)</f>
        <v>820</v>
      </c>
      <c r="E2" s="43">
        <f>IF(ISERROR(C2),B2,SUM(B2:D2))</f>
        <v>4706</v>
      </c>
      <c r="F2" s="2"/>
      <c r="G2" s="2"/>
    </row>
    <row r="3" spans="1:7" x14ac:dyDescent="0.2">
      <c r="A3" s="3" t="str">
        <f>Teams!B1</f>
        <v>BTR</v>
      </c>
      <c r="B3" s="6">
        <f>May!E3</f>
        <v>2526</v>
      </c>
      <c r="C3" s="9">
        <f>IF(C22=0,0,$C$52)</f>
        <v>690</v>
      </c>
      <c r="D3" s="9">
        <f>IF(C22=0,0,$C$90)</f>
        <v>582</v>
      </c>
      <c r="E3" s="43">
        <f t="shared" ref="E3:E17" si="0">IF(ISERROR(C3),B3,SUM(B3:D3))</f>
        <v>3798</v>
      </c>
      <c r="F3" s="2"/>
      <c r="G3" s="2"/>
    </row>
    <row r="4" spans="1:7" x14ac:dyDescent="0.2">
      <c r="A4" s="3" t="str">
        <f>Teams!C1</f>
        <v>CDK</v>
      </c>
      <c r="B4" s="6">
        <f>May!E4</f>
        <v>2844</v>
      </c>
      <c r="C4" s="9">
        <f>IF(D23=0,0,$D$52)</f>
        <v>788</v>
      </c>
      <c r="D4" s="9">
        <f>IF(D23=0,0,$D$90)</f>
        <v>690</v>
      </c>
      <c r="E4" s="43">
        <f t="shared" si="0"/>
        <v>4322</v>
      </c>
      <c r="F4" s="2"/>
      <c r="G4" s="2"/>
    </row>
    <row r="5" spans="1:7" x14ac:dyDescent="0.2">
      <c r="A5" s="3" t="str">
        <f>Teams!D1</f>
        <v>CHB</v>
      </c>
      <c r="B5" s="6">
        <f>May!E5</f>
        <v>2892</v>
      </c>
      <c r="C5" s="9">
        <f>IF(E24=0,0,$E$52)</f>
        <v>672</v>
      </c>
      <c r="D5" s="9">
        <f>IF(E24=0,0,$E$90)</f>
        <v>784</v>
      </c>
      <c r="E5" s="43">
        <f t="shared" si="0"/>
        <v>4348</v>
      </c>
      <c r="F5" s="2"/>
      <c r="G5" s="2"/>
    </row>
    <row r="6" spans="1:7" x14ac:dyDescent="0.2">
      <c r="A6" s="3" t="str">
        <f>Teams!E1</f>
        <v>DET</v>
      </c>
      <c r="B6" s="6">
        <f>May!E6</f>
        <v>3236</v>
      </c>
      <c r="C6" s="9">
        <f>IF(F25=0,0,$F$52)</f>
        <v>664</v>
      </c>
      <c r="D6" s="9">
        <f>IF(F25=0,0,$F$90)</f>
        <v>872</v>
      </c>
      <c r="E6" s="43">
        <f t="shared" si="0"/>
        <v>4772</v>
      </c>
      <c r="F6" s="2"/>
      <c r="G6" s="2"/>
    </row>
    <row r="7" spans="1:7" x14ac:dyDescent="0.2">
      <c r="A7" s="3" t="str">
        <f>Teams!F1</f>
        <v>HUD</v>
      </c>
      <c r="B7" s="6">
        <f>May!E7</f>
        <v>2942</v>
      </c>
      <c r="C7" s="9">
        <f>IF(G26=0,0,$G$52)</f>
        <v>742</v>
      </c>
      <c r="D7" s="9">
        <f>IF(G26=0,0,$G$90)</f>
        <v>754</v>
      </c>
      <c r="E7" s="43">
        <f t="shared" si="0"/>
        <v>4438</v>
      </c>
      <c r="F7" s="2"/>
      <c r="G7" s="2"/>
    </row>
    <row r="8" spans="1:7" x14ac:dyDescent="0.2">
      <c r="A8" s="3" t="str">
        <f>Teams!G1</f>
        <v>MAM</v>
      </c>
      <c r="B8" s="6">
        <f>May!E8</f>
        <v>2738</v>
      </c>
      <c r="C8" s="9">
        <f>IF(H26=0,0,$H$52)</f>
        <v>632</v>
      </c>
      <c r="D8" s="9">
        <f>IF(H26=0,0,$H$90)</f>
        <v>804</v>
      </c>
      <c r="E8" s="43">
        <f t="shared" si="0"/>
        <v>4174</v>
      </c>
      <c r="F8" s="2"/>
      <c r="G8" s="2"/>
    </row>
    <row r="9" spans="1:7" x14ac:dyDescent="0.2">
      <c r="A9" s="3" t="str">
        <f>Teams!H1</f>
        <v>MLL</v>
      </c>
      <c r="B9" s="6">
        <f>May!E9</f>
        <v>2942</v>
      </c>
      <c r="C9" s="9">
        <f>IF(I28=0,0,$I$52)</f>
        <v>780</v>
      </c>
      <c r="D9" s="9">
        <f>IF(I28=0,0,$I$90)</f>
        <v>636</v>
      </c>
      <c r="E9" s="43">
        <f t="shared" si="0"/>
        <v>4358</v>
      </c>
      <c r="F9" s="2"/>
      <c r="G9" s="2"/>
    </row>
    <row r="10" spans="1:7" x14ac:dyDescent="0.2">
      <c r="A10" s="3" t="str">
        <f>Teams!I1</f>
        <v>NYU</v>
      </c>
      <c r="B10" s="6">
        <f>May!E10</f>
        <v>2620</v>
      </c>
      <c r="C10" s="9">
        <f>IF(J29=0,0,$J$52)</f>
        <v>632</v>
      </c>
      <c r="D10" s="9">
        <f>IF(J29=0,0,$J$90)</f>
        <v>680</v>
      </c>
      <c r="E10" s="43">
        <f t="shared" si="0"/>
        <v>3932</v>
      </c>
      <c r="F10" s="2"/>
      <c r="G10" s="2"/>
    </row>
    <row r="11" spans="1:7" x14ac:dyDescent="0.2">
      <c r="A11" s="3" t="str">
        <f>Teams!J1</f>
        <v>PCR</v>
      </c>
      <c r="B11" s="6">
        <f>May!E11</f>
        <v>2730</v>
      </c>
      <c r="C11" s="9">
        <f>IF(K30=0,0,$K$52)</f>
        <v>602</v>
      </c>
      <c r="D11" s="9">
        <f>IF(K30=0,0,$K$90)</f>
        <v>582</v>
      </c>
      <c r="E11" s="43">
        <f t="shared" si="0"/>
        <v>3914</v>
      </c>
      <c r="F11" s="2"/>
      <c r="G11" s="2"/>
    </row>
    <row r="12" spans="1:7" x14ac:dyDescent="0.2">
      <c r="A12" s="3" t="str">
        <f>Teams!K1</f>
        <v>PMV</v>
      </c>
      <c r="B12" s="6">
        <f>May!E12</f>
        <v>2618</v>
      </c>
      <c r="C12" s="9">
        <f>IF(L31=0,0,$L$52)</f>
        <v>632</v>
      </c>
      <c r="D12" s="9">
        <f>IF(L31=0,0,$L$90)</f>
        <v>612</v>
      </c>
      <c r="E12" s="43">
        <f t="shared" si="0"/>
        <v>3862</v>
      </c>
      <c r="F12" s="2"/>
      <c r="G12" s="2"/>
    </row>
    <row r="13" spans="1:7" x14ac:dyDescent="0.2">
      <c r="A13" s="3" t="str">
        <f>Teams!L1</f>
        <v>PRT</v>
      </c>
      <c r="B13" s="6">
        <f>May!E13</f>
        <v>3436</v>
      </c>
      <c r="C13" s="9">
        <f>IF(M32=0,0,$M$52)</f>
        <v>902</v>
      </c>
      <c r="D13" s="9">
        <f>IF(M32=0,0,$M$90)</f>
        <v>900</v>
      </c>
      <c r="E13" s="43">
        <f t="shared" si="0"/>
        <v>5238</v>
      </c>
      <c r="F13" s="2"/>
      <c r="G13" s="2"/>
    </row>
    <row r="14" spans="1:7" x14ac:dyDescent="0.2">
      <c r="A14" s="3" t="str">
        <f>Teams!M1</f>
        <v>SEA</v>
      </c>
      <c r="B14" s="6">
        <f>May!E14</f>
        <v>2708</v>
      </c>
      <c r="C14" s="9">
        <f>IF(N33=0,0,$N$52)</f>
        <v>716</v>
      </c>
      <c r="D14" s="9">
        <f>IF(N33=0,0,$N$90)</f>
        <v>664</v>
      </c>
      <c r="E14" s="43">
        <f t="shared" si="0"/>
        <v>4088</v>
      </c>
      <c r="F14" s="2"/>
      <c r="G14" s="2"/>
    </row>
    <row r="15" spans="1:7" x14ac:dyDescent="0.2">
      <c r="A15" s="3" t="str">
        <f>Teams!N1</f>
        <v>SPS</v>
      </c>
      <c r="B15" s="6">
        <f>May!E15</f>
        <v>3086</v>
      </c>
      <c r="C15" s="9">
        <f>IF(O34=0,0,$O$52)</f>
        <v>804</v>
      </c>
      <c r="D15" s="9">
        <f>IF(O34=0,0,$O$90)</f>
        <v>718</v>
      </c>
      <c r="E15" s="43">
        <f t="shared" si="0"/>
        <v>4608</v>
      </c>
      <c r="F15" s="2"/>
      <c r="G15" s="2"/>
    </row>
    <row r="16" spans="1:7" x14ac:dyDescent="0.2">
      <c r="A16" s="3" t="str">
        <f>Teams!O1</f>
        <v>SBS</v>
      </c>
      <c r="B16" s="6">
        <f>May!E16</f>
        <v>2932</v>
      </c>
      <c r="C16" s="9">
        <f>IF(P35=0,0,$P$52)</f>
        <v>746</v>
      </c>
      <c r="D16" s="9">
        <f>IF(P35=0,0,$P$90)</f>
        <v>600</v>
      </c>
      <c r="E16" s="43">
        <f t="shared" si="0"/>
        <v>4278</v>
      </c>
      <c r="F16" s="2"/>
      <c r="G16" s="2"/>
    </row>
    <row r="17" spans="1:43" x14ac:dyDescent="0.2">
      <c r="A17" s="3" t="str">
        <f>Teams!P1</f>
        <v>TDR</v>
      </c>
      <c r="B17" s="6">
        <f>May!E17</f>
        <v>3486</v>
      </c>
      <c r="C17" s="9">
        <f>IF(Q36=0,0,$Q$52)</f>
        <v>840</v>
      </c>
      <c r="D17" s="9">
        <f>IF(Q36=0,0,$Q$90)</f>
        <v>916</v>
      </c>
      <c r="E17" s="43">
        <f t="shared" si="0"/>
        <v>5242</v>
      </c>
      <c r="F17" s="2"/>
      <c r="G17" s="2"/>
    </row>
    <row r="19" spans="1:43" x14ac:dyDescent="0.2"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</row>
    <row r="20" spans="1:43" s="10" customFormat="1" ht="15.75" x14ac:dyDescent="0.25">
      <c r="B20" s="11" t="str">
        <f>Teams!A1</f>
        <v>ARZ</v>
      </c>
      <c r="C20" s="11" t="str">
        <f>Teams!B1</f>
        <v>BTR</v>
      </c>
      <c r="D20" s="11" t="str">
        <f>Teams!C1</f>
        <v>CDK</v>
      </c>
      <c r="E20" s="11" t="str">
        <f>Teams!D1</f>
        <v>CHB</v>
      </c>
      <c r="F20" s="11" t="str">
        <f>Teams!E1</f>
        <v>DET</v>
      </c>
      <c r="G20" s="11" t="str">
        <f>Teams!F1</f>
        <v>HUD</v>
      </c>
      <c r="H20" s="11" t="str">
        <f>Teams!G1</f>
        <v>MAM</v>
      </c>
      <c r="I20" s="11" t="str">
        <f>Teams!H1</f>
        <v>MLL</v>
      </c>
      <c r="J20" s="11" t="str">
        <f>Teams!I1</f>
        <v>NYU</v>
      </c>
      <c r="K20" s="11" t="str">
        <f>Teams!J1</f>
        <v>PCR</v>
      </c>
      <c r="L20" s="11" t="str">
        <f>Teams!K1</f>
        <v>PMV</v>
      </c>
      <c r="M20" s="11" t="str">
        <f>Teams!L1</f>
        <v>PRT</v>
      </c>
      <c r="N20" s="11" t="str">
        <f>Teams!M1</f>
        <v>SEA</v>
      </c>
      <c r="O20" s="11" t="str">
        <f>Teams!N1</f>
        <v>SPS</v>
      </c>
      <c r="P20" s="11" t="str">
        <f>Teams!O1</f>
        <v>SBS</v>
      </c>
      <c r="Q20" s="11" t="str">
        <f>Teams!P1</f>
        <v>TDR</v>
      </c>
      <c r="R20" s="12"/>
      <c r="S20" s="13"/>
      <c r="T20" s="13"/>
      <c r="U20" s="13"/>
      <c r="V20" s="13"/>
      <c r="W20" s="13"/>
    </row>
    <row r="21" spans="1:43" x14ac:dyDescent="0.2">
      <c r="A21" s="2" t="s">
        <v>0</v>
      </c>
      <c r="B21" s="14">
        <f>VLOOKUP(Teams!A2,$C$95:$N$110,MATCH($S21,$C$94:$N$94,0),FALSE)</f>
        <v>0.23</v>
      </c>
      <c r="C21" s="15">
        <f>VLOOKUP(Teams!B2,$C$95:$N$110,MATCH($S21,$C$94:$N$94,0),FALSE)</f>
        <v>0.24199999999999999</v>
      </c>
      <c r="D21" s="15">
        <f>VLOOKUP(Teams!C2,$C$95:$N$110,MATCH($S21,$C$94:$N$94,0),FALSE)</f>
        <v>0.247</v>
      </c>
      <c r="E21" s="15">
        <f>VLOOKUP(Teams!D2,$C$95:$N$110,MATCH($S21,$C$94:$N$94,0),FALSE)</f>
        <v>0.23899999999999999</v>
      </c>
      <c r="F21" s="15">
        <f>VLOOKUP(Teams!E2,$C$95:$N$110,MATCH($S21,$C$94:$N$94,0),FALSE)</f>
        <v>0.24199999999999999</v>
      </c>
      <c r="G21" s="15">
        <f>VLOOKUP(Teams!F2,$C$95:$N$110,MATCH($S21,$C$94:$N$94,0),FALSE)</f>
        <v>0.245</v>
      </c>
      <c r="H21" s="15">
        <f>VLOOKUP(Teams!G2,$C$95:$N$110,MATCH($S21,$C$94:$N$94,0),FALSE)</f>
        <v>0.23699999999999999</v>
      </c>
      <c r="I21" s="15">
        <f>VLOOKUP(Teams!H2,$C$95:$N$110,MATCH($S21,$C$94:$N$94,0),FALSE)</f>
        <v>0.24199999999999999</v>
      </c>
      <c r="J21" s="15">
        <f>VLOOKUP(Teams!I2,$C$95:$N$110,MATCH($S21,$C$94:$N$94,0),FALSE)</f>
        <v>0.221</v>
      </c>
      <c r="K21" s="15">
        <f>VLOOKUP(Teams!J2,$C$95:$N$110,MATCH($S21,$C$94:$N$94,0),FALSE)</f>
        <v>0.219</v>
      </c>
      <c r="L21" s="15">
        <f>VLOOKUP(Teams!K2,$C$95:$N$110,MATCH($S21,$C$94:$N$94,0),FALSE)</f>
        <v>0.24199999999999999</v>
      </c>
      <c r="M21" s="15">
        <f>VLOOKUP(Teams!L2,$C$95:$N$110,MATCH($S21,$C$94:$N$94,0),FALSE)</f>
        <v>0.26400000000000001</v>
      </c>
      <c r="N21" s="15">
        <f>VLOOKUP(Teams!M2,$C$95:$N$110,MATCH($S21,$C$94:$N$94,0),FALSE)</f>
        <v>0.224</v>
      </c>
      <c r="O21" s="15">
        <f>VLOOKUP(Teams!N2,$C$95:$N$110,MATCH($S21,$C$94:$N$94,0),FALSE)</f>
        <v>0.254</v>
      </c>
      <c r="P21" s="15">
        <f>VLOOKUP(Teams!O2,$C$95:$N$110,MATCH($S21,$C$94:$N$94,0),FALSE)</f>
        <v>0.253</v>
      </c>
      <c r="Q21" s="16">
        <f>VLOOKUP(Teams!P2,$C$95:$N$110,MATCH($S21,$C$94:$N$94,0),FALSE)</f>
        <v>0.25600000000000001</v>
      </c>
      <c r="R21" s="8" t="s">
        <v>0</v>
      </c>
      <c r="S21" s="17" t="s">
        <v>32</v>
      </c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</row>
    <row r="22" spans="1:43" x14ac:dyDescent="0.2">
      <c r="B22" s="18">
        <f t="shared" ref="B22:Q22" si="1">RANK(B21,$B21:$Q21,0)</f>
        <v>13</v>
      </c>
      <c r="C22" s="19">
        <f t="shared" si="1"/>
        <v>7</v>
      </c>
      <c r="D22" s="19">
        <f t="shared" si="1"/>
        <v>5</v>
      </c>
      <c r="E22" s="19">
        <f t="shared" si="1"/>
        <v>11</v>
      </c>
      <c r="F22" s="19">
        <f t="shared" si="1"/>
        <v>7</v>
      </c>
      <c r="G22" s="19">
        <f t="shared" si="1"/>
        <v>6</v>
      </c>
      <c r="H22" s="19">
        <f t="shared" si="1"/>
        <v>12</v>
      </c>
      <c r="I22" s="19">
        <f t="shared" si="1"/>
        <v>7</v>
      </c>
      <c r="J22" s="19">
        <f t="shared" si="1"/>
        <v>15</v>
      </c>
      <c r="K22" s="19">
        <f t="shared" si="1"/>
        <v>16</v>
      </c>
      <c r="L22" s="19">
        <f t="shared" si="1"/>
        <v>7</v>
      </c>
      <c r="M22" s="19">
        <f t="shared" si="1"/>
        <v>1</v>
      </c>
      <c r="N22" s="19">
        <f t="shared" si="1"/>
        <v>14</v>
      </c>
      <c r="O22" s="19">
        <f t="shared" si="1"/>
        <v>3</v>
      </c>
      <c r="P22" s="19">
        <f t="shared" si="1"/>
        <v>4</v>
      </c>
      <c r="Q22" s="20">
        <f t="shared" si="1"/>
        <v>2</v>
      </c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</row>
    <row r="23" spans="1:43" x14ac:dyDescent="0.2">
      <c r="B23" s="21">
        <f t="shared" ref="B23:Q23" si="2">IF(B22=1,100, IF(B22=2,96, IF(B22=3,92,IF(B22=4,88,IF(B22=5,84,IF(B22=6,80,IF(B22=7,76,IF(B22=8,72,0))))))))+IF(B22=9,68,IF(B22=10,64,IF(B22=11,60,IF(B22=12,58,IF(B22=13,56,IF(B22=14,54,IF(B22=15,52,IF(B22=16,50,0))))))))</f>
        <v>56</v>
      </c>
      <c r="C23" s="22">
        <f t="shared" si="2"/>
        <v>76</v>
      </c>
      <c r="D23" s="22">
        <f t="shared" si="2"/>
        <v>84</v>
      </c>
      <c r="E23" s="22">
        <f t="shared" si="2"/>
        <v>60</v>
      </c>
      <c r="F23" s="22">
        <f t="shared" si="2"/>
        <v>76</v>
      </c>
      <c r="G23" s="22">
        <f t="shared" si="2"/>
        <v>80</v>
      </c>
      <c r="H23" s="22">
        <f t="shared" si="2"/>
        <v>58</v>
      </c>
      <c r="I23" s="22">
        <f t="shared" si="2"/>
        <v>76</v>
      </c>
      <c r="J23" s="22">
        <f t="shared" si="2"/>
        <v>52</v>
      </c>
      <c r="K23" s="22">
        <f t="shared" si="2"/>
        <v>50</v>
      </c>
      <c r="L23" s="22">
        <f t="shared" si="2"/>
        <v>76</v>
      </c>
      <c r="M23" s="22">
        <f t="shared" si="2"/>
        <v>100</v>
      </c>
      <c r="N23" s="22">
        <f t="shared" si="2"/>
        <v>54</v>
      </c>
      <c r="O23" s="22">
        <f t="shared" si="2"/>
        <v>92</v>
      </c>
      <c r="P23" s="22">
        <f t="shared" si="2"/>
        <v>88</v>
      </c>
      <c r="Q23" s="23">
        <f t="shared" si="2"/>
        <v>96</v>
      </c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</row>
    <row r="24" spans="1:43" x14ac:dyDescent="0.2">
      <c r="A24" s="2" t="s">
        <v>1</v>
      </c>
      <c r="B24" s="24">
        <f>VLOOKUP(Teams!A2,$C$95:$N$110,MATCH($S24,$C$94:$N$94,0),FALSE)</f>
        <v>366</v>
      </c>
      <c r="C24" s="25">
        <f>VLOOKUP(Teams!B2,$C$95:$N$110,MATCH($S24,$C$94:$N$94,0),FALSE)</f>
        <v>310</v>
      </c>
      <c r="D24" s="25">
        <f>VLOOKUP(Teams!C2,$C$95:$N$110,MATCH($S24,$C$94:$N$94,0),FALSE)</f>
        <v>384</v>
      </c>
      <c r="E24" s="25">
        <f>VLOOKUP(Teams!D2,$C$95:$N$110,MATCH($S24,$C$94:$N$94,0),FALSE)</f>
        <v>329</v>
      </c>
      <c r="F24" s="25">
        <f>VLOOKUP(Teams!E2,$C$95:$N$110,MATCH($S24,$C$94:$N$94,0),FALSE)</f>
        <v>292</v>
      </c>
      <c r="G24" s="25">
        <f>VLOOKUP(Teams!F2,$C$95:$N$110,MATCH($S24,$C$94:$N$94,0),FALSE)</f>
        <v>335</v>
      </c>
      <c r="H24" s="25">
        <f>VLOOKUP(Teams!G2,$C$95:$N$110,MATCH($S24,$C$94:$N$94,0),FALSE)</f>
        <v>284</v>
      </c>
      <c r="I24" s="25">
        <f>VLOOKUP(Teams!H2,$C$95:$N$110,MATCH($S24,$C$94:$N$94,0),FALSE)</f>
        <v>352</v>
      </c>
      <c r="J24" s="25">
        <f>VLOOKUP(Teams!I2,$C$95:$N$110,MATCH($S24,$C$94:$N$94,0),FALSE)</f>
        <v>285</v>
      </c>
      <c r="K24" s="25">
        <f>VLOOKUP(Teams!J2,$C$95:$N$110,MATCH($S24,$C$94:$N$94,0),FALSE)</f>
        <v>286</v>
      </c>
      <c r="L24" s="25">
        <f>VLOOKUP(Teams!K2,$C$95:$N$110,MATCH($S24,$C$94:$N$94,0),FALSE)</f>
        <v>291</v>
      </c>
      <c r="M24" s="25">
        <f>VLOOKUP(Teams!L2,$C$95:$N$110,MATCH($S24,$C$94:$N$94,0),FALSE)</f>
        <v>392</v>
      </c>
      <c r="N24" s="25">
        <f>VLOOKUP(Teams!M2,$C$95:$N$110,MATCH($S24,$C$94:$N$94,0),FALSE)</f>
        <v>335</v>
      </c>
      <c r="O24" s="25">
        <f>VLOOKUP(Teams!N2,$C$95:$N$110,MATCH($S24,$C$94:$N$94,0),FALSE)</f>
        <v>352</v>
      </c>
      <c r="P24" s="25">
        <f>VLOOKUP(Teams!O2,$C$95:$N$110,MATCH($S24,$C$94:$N$94,0),FALSE)</f>
        <v>338</v>
      </c>
      <c r="Q24" s="26">
        <f>VLOOKUP(Teams!P2,$C$95:$N$110,MATCH($S24,$C$94:$N$94,0),FALSE)</f>
        <v>380</v>
      </c>
      <c r="R24" s="8" t="s">
        <v>1</v>
      </c>
      <c r="S24" s="2" t="s">
        <v>33</v>
      </c>
    </row>
    <row r="25" spans="1:43" x14ac:dyDescent="0.2">
      <c r="B25" s="18">
        <f t="shared" ref="B25:Q25" si="3">RANK(B24,$B24:$Q24,0)</f>
        <v>4</v>
      </c>
      <c r="C25" s="19">
        <f t="shared" si="3"/>
        <v>11</v>
      </c>
      <c r="D25" s="19">
        <f t="shared" si="3"/>
        <v>2</v>
      </c>
      <c r="E25" s="19">
        <f t="shared" si="3"/>
        <v>10</v>
      </c>
      <c r="F25" s="19">
        <f t="shared" si="3"/>
        <v>12</v>
      </c>
      <c r="G25" s="19">
        <f t="shared" si="3"/>
        <v>8</v>
      </c>
      <c r="H25" s="19">
        <f t="shared" si="3"/>
        <v>16</v>
      </c>
      <c r="I25" s="19">
        <f t="shared" si="3"/>
        <v>5</v>
      </c>
      <c r="J25" s="19">
        <f t="shared" si="3"/>
        <v>15</v>
      </c>
      <c r="K25" s="19">
        <f t="shared" si="3"/>
        <v>14</v>
      </c>
      <c r="L25" s="19">
        <f t="shared" si="3"/>
        <v>13</v>
      </c>
      <c r="M25" s="19">
        <f t="shared" si="3"/>
        <v>1</v>
      </c>
      <c r="N25" s="19">
        <f t="shared" si="3"/>
        <v>8</v>
      </c>
      <c r="O25" s="19">
        <f t="shared" si="3"/>
        <v>5</v>
      </c>
      <c r="P25" s="19">
        <f t="shared" si="3"/>
        <v>7</v>
      </c>
      <c r="Q25" s="20">
        <f t="shared" si="3"/>
        <v>3</v>
      </c>
    </row>
    <row r="26" spans="1:43" x14ac:dyDescent="0.2">
      <c r="B26" s="21">
        <f t="shared" ref="B26:Q26" si="4">IF(B25=1,100, IF(B25=2,96, IF(B25=3,92,IF(B25=4,88,IF(B25=5,84,IF(B25=6,80,IF(B25=7,76,IF(B25=8,72,0))))))))+IF(B25=9,68,IF(B25=10,64,IF(B25=11,60,IF(B25=12,58,IF(B25=13,56,IF(B25=14,54,IF(B25=15,52,IF(B25=16,50,0))))))))</f>
        <v>88</v>
      </c>
      <c r="C26" s="22">
        <f t="shared" si="4"/>
        <v>60</v>
      </c>
      <c r="D26" s="22">
        <f t="shared" si="4"/>
        <v>96</v>
      </c>
      <c r="E26" s="22">
        <f t="shared" si="4"/>
        <v>64</v>
      </c>
      <c r="F26" s="22">
        <f t="shared" si="4"/>
        <v>58</v>
      </c>
      <c r="G26" s="22">
        <f t="shared" si="4"/>
        <v>72</v>
      </c>
      <c r="H26" s="22">
        <f t="shared" si="4"/>
        <v>50</v>
      </c>
      <c r="I26" s="22">
        <f t="shared" si="4"/>
        <v>84</v>
      </c>
      <c r="J26" s="22">
        <f t="shared" si="4"/>
        <v>52</v>
      </c>
      <c r="K26" s="22">
        <f t="shared" si="4"/>
        <v>54</v>
      </c>
      <c r="L26" s="22">
        <f t="shared" si="4"/>
        <v>56</v>
      </c>
      <c r="M26" s="22">
        <f t="shared" si="4"/>
        <v>100</v>
      </c>
      <c r="N26" s="22">
        <f t="shared" si="4"/>
        <v>72</v>
      </c>
      <c r="O26" s="22">
        <f t="shared" si="4"/>
        <v>84</v>
      </c>
      <c r="P26" s="22">
        <f t="shared" si="4"/>
        <v>76</v>
      </c>
      <c r="Q26" s="23">
        <f t="shared" si="4"/>
        <v>92</v>
      </c>
    </row>
    <row r="27" spans="1:43" x14ac:dyDescent="0.2">
      <c r="A27" s="2" t="s">
        <v>2</v>
      </c>
      <c r="B27" s="24">
        <f>VLOOKUP(Teams!A2,$C$95:$N$110,MATCH($S27,$C$94:$N$94,0),FALSE)</f>
        <v>652</v>
      </c>
      <c r="C27" s="25">
        <f>VLOOKUP(Teams!B2,$C$95:$N$110,MATCH($S27,$C$94:$N$94,0),FALSE)</f>
        <v>691</v>
      </c>
      <c r="D27" s="25">
        <f>VLOOKUP(Teams!C2,$C$95:$N$110,MATCH($S27,$C$94:$N$94,0),FALSE)</f>
        <v>716</v>
      </c>
      <c r="E27" s="25">
        <f>VLOOKUP(Teams!D2,$C$95:$N$110,MATCH($S27,$C$94:$N$94,0),FALSE)</f>
        <v>668</v>
      </c>
      <c r="F27" s="25">
        <f>VLOOKUP(Teams!E2,$C$95:$N$110,MATCH($S27,$C$94:$N$94,0),FALSE)</f>
        <v>678</v>
      </c>
      <c r="G27" s="25">
        <f>VLOOKUP(Teams!F2,$C$95:$N$110,MATCH($S27,$C$94:$N$94,0),FALSE)</f>
        <v>693</v>
      </c>
      <c r="H27" s="25">
        <f>VLOOKUP(Teams!G2,$C$95:$N$110,MATCH($S27,$C$94:$N$94,0),FALSE)</f>
        <v>652</v>
      </c>
      <c r="I27" s="25">
        <f>VLOOKUP(Teams!H2,$C$95:$N$110,MATCH($S27,$C$94:$N$94,0),FALSE)</f>
        <v>676</v>
      </c>
      <c r="J27" s="25">
        <f>VLOOKUP(Teams!I2,$C$95:$N$110,MATCH($S27,$C$94:$N$94,0),FALSE)</f>
        <v>603</v>
      </c>
      <c r="K27" s="25">
        <f>VLOOKUP(Teams!J2,$C$95:$N$110,MATCH($S27,$C$94:$N$94,0),FALSE)</f>
        <v>584</v>
      </c>
      <c r="L27" s="25">
        <f>VLOOKUP(Teams!K2,$C$95:$N$110,MATCH($S27,$C$94:$N$94,0),FALSE)</f>
        <v>667</v>
      </c>
      <c r="M27" s="25">
        <f>VLOOKUP(Teams!L2,$C$95:$N$110,MATCH($S27,$C$94:$N$94,0),FALSE)</f>
        <v>758</v>
      </c>
      <c r="N27" s="25">
        <f>VLOOKUP(Teams!M2,$C$95:$N$110,MATCH($S27,$C$94:$N$94,0),FALSE)</f>
        <v>627</v>
      </c>
      <c r="O27" s="25">
        <f>VLOOKUP(Teams!N2,$C$95:$N$110,MATCH($S27,$C$94:$N$94,0),FALSE)</f>
        <v>725</v>
      </c>
      <c r="P27" s="25">
        <f>VLOOKUP(Teams!O2,$C$95:$N$110,MATCH($S27,$C$94:$N$94,0),FALSE)</f>
        <v>720</v>
      </c>
      <c r="Q27" s="26">
        <f>VLOOKUP(Teams!P2,$C$95:$N$110,MATCH($S27,$C$94:$N$94,0),FALSE)</f>
        <v>717</v>
      </c>
      <c r="R27" s="8" t="s">
        <v>2</v>
      </c>
      <c r="S27" s="2" t="s">
        <v>34</v>
      </c>
    </row>
    <row r="28" spans="1:43" x14ac:dyDescent="0.2">
      <c r="B28" s="18">
        <f t="shared" ref="B28:Q28" si="5">RANK(B27,$B27:$Q27,0)</f>
        <v>12</v>
      </c>
      <c r="C28" s="19">
        <f t="shared" si="5"/>
        <v>7</v>
      </c>
      <c r="D28" s="19">
        <f t="shared" si="5"/>
        <v>5</v>
      </c>
      <c r="E28" s="19">
        <f t="shared" si="5"/>
        <v>10</v>
      </c>
      <c r="F28" s="19">
        <f t="shared" si="5"/>
        <v>8</v>
      </c>
      <c r="G28" s="19">
        <f t="shared" si="5"/>
        <v>6</v>
      </c>
      <c r="H28" s="19">
        <f t="shared" si="5"/>
        <v>12</v>
      </c>
      <c r="I28" s="19">
        <f t="shared" si="5"/>
        <v>9</v>
      </c>
      <c r="J28" s="19">
        <f t="shared" si="5"/>
        <v>15</v>
      </c>
      <c r="K28" s="19">
        <f t="shared" si="5"/>
        <v>16</v>
      </c>
      <c r="L28" s="19">
        <f t="shared" si="5"/>
        <v>11</v>
      </c>
      <c r="M28" s="19">
        <f t="shared" si="5"/>
        <v>1</v>
      </c>
      <c r="N28" s="19">
        <f t="shared" si="5"/>
        <v>14</v>
      </c>
      <c r="O28" s="19">
        <f t="shared" si="5"/>
        <v>2</v>
      </c>
      <c r="P28" s="19">
        <f t="shared" si="5"/>
        <v>3</v>
      </c>
      <c r="Q28" s="20">
        <f t="shared" si="5"/>
        <v>4</v>
      </c>
    </row>
    <row r="29" spans="1:43" x14ac:dyDescent="0.2">
      <c r="B29" s="21">
        <f t="shared" ref="B29:Q29" si="6">IF(B28=1,100, IF(B28=2,96, IF(B28=3,92,IF(B28=4,88,IF(B28=5,84,IF(B28=6,80,IF(B28=7,76,IF(B28=8,72,0))))))))+IF(B28=9,68,IF(B28=10,64,IF(B28=11,60,IF(B28=12,58,IF(B28=13,56,IF(B28=14,54,IF(B28=15,52,IF(B28=16,50,0))))))))</f>
        <v>58</v>
      </c>
      <c r="C29" s="22">
        <f t="shared" si="6"/>
        <v>76</v>
      </c>
      <c r="D29" s="22">
        <f t="shared" si="6"/>
        <v>84</v>
      </c>
      <c r="E29" s="22">
        <f t="shared" si="6"/>
        <v>64</v>
      </c>
      <c r="F29" s="22">
        <f t="shared" si="6"/>
        <v>72</v>
      </c>
      <c r="G29" s="22">
        <f t="shared" si="6"/>
        <v>80</v>
      </c>
      <c r="H29" s="22">
        <f t="shared" si="6"/>
        <v>58</v>
      </c>
      <c r="I29" s="22">
        <f t="shared" si="6"/>
        <v>68</v>
      </c>
      <c r="J29" s="22">
        <f t="shared" si="6"/>
        <v>52</v>
      </c>
      <c r="K29" s="22">
        <f t="shared" si="6"/>
        <v>50</v>
      </c>
      <c r="L29" s="22">
        <f t="shared" si="6"/>
        <v>60</v>
      </c>
      <c r="M29" s="22">
        <f t="shared" si="6"/>
        <v>100</v>
      </c>
      <c r="N29" s="22">
        <f t="shared" si="6"/>
        <v>54</v>
      </c>
      <c r="O29" s="22">
        <f t="shared" si="6"/>
        <v>96</v>
      </c>
      <c r="P29" s="22">
        <f t="shared" si="6"/>
        <v>92</v>
      </c>
      <c r="Q29" s="23">
        <f t="shared" si="6"/>
        <v>88</v>
      </c>
    </row>
    <row r="30" spans="1:43" x14ac:dyDescent="0.2">
      <c r="A30" s="2" t="s">
        <v>5</v>
      </c>
      <c r="B30" s="24">
        <f>VLOOKUP(Teams!A2,$C$95:$N$110,MATCH($S30,$C$94:$N$94,0),FALSE)</f>
        <v>122</v>
      </c>
      <c r="C30" s="25">
        <f>VLOOKUP(Teams!B2,$C$95:$N$110,MATCH($S30,$C$94:$N$94,0),FALSE)</f>
        <v>140</v>
      </c>
      <c r="D30" s="25">
        <f>VLOOKUP(Teams!C2,$C$95:$N$110,MATCH($S30,$C$94:$N$94,0),FALSE)</f>
        <v>133</v>
      </c>
      <c r="E30" s="25">
        <f>VLOOKUP(Teams!D2,$C$95:$N$110,MATCH($S30,$C$94:$N$94,0),FALSE)</f>
        <v>144</v>
      </c>
      <c r="F30" s="25">
        <f>VLOOKUP(Teams!E2,$C$95:$N$110,MATCH($S30,$C$94:$N$94,0),FALSE)</f>
        <v>138</v>
      </c>
      <c r="G30" s="25">
        <f>VLOOKUP(Teams!F2,$C$95:$N$110,MATCH($S30,$C$94:$N$94,0),FALSE)</f>
        <v>118</v>
      </c>
      <c r="H30" s="25">
        <f>VLOOKUP(Teams!G2,$C$95:$N$110,MATCH($S30,$C$94:$N$94,0),FALSE)</f>
        <v>139</v>
      </c>
      <c r="I30" s="25">
        <f>VLOOKUP(Teams!H2,$C$95:$N$110,MATCH($S30,$C$94:$N$94,0),FALSE)</f>
        <v>115</v>
      </c>
      <c r="J30" s="25">
        <f>VLOOKUP(Teams!I2,$C$95:$N$110,MATCH($S30,$C$94:$N$94,0),FALSE)</f>
        <v>105</v>
      </c>
      <c r="K30" s="25">
        <f>VLOOKUP(Teams!J2,$C$95:$N$110,MATCH($S30,$C$94:$N$94,0),FALSE)</f>
        <v>103</v>
      </c>
      <c r="L30" s="25">
        <f>VLOOKUP(Teams!K2,$C$95:$N$110,MATCH($S30,$C$94:$N$94,0),FALSE)</f>
        <v>113</v>
      </c>
      <c r="M30" s="25">
        <f>VLOOKUP(Teams!L2,$C$95:$N$110,MATCH($S30,$C$94:$N$94,0),FALSE)</f>
        <v>144</v>
      </c>
      <c r="N30" s="25">
        <f>VLOOKUP(Teams!M2,$C$95:$N$110,MATCH($S30,$C$94:$N$94,0),FALSE)</f>
        <v>135</v>
      </c>
      <c r="O30" s="25">
        <f>VLOOKUP(Teams!N2,$C$95:$N$110,MATCH($S30,$C$94:$N$94,0),FALSE)</f>
        <v>142</v>
      </c>
      <c r="P30" s="25">
        <f>VLOOKUP(Teams!O2,$C$95:$N$110,MATCH($S30,$C$94:$N$94,0),FALSE)</f>
        <v>173</v>
      </c>
      <c r="Q30" s="26">
        <f>VLOOKUP(Teams!P2,$C$95:$N$110,MATCH($S30,$C$94:$N$94,0),FALSE)</f>
        <v>192</v>
      </c>
      <c r="R30" s="8" t="s">
        <v>5</v>
      </c>
      <c r="S30" s="2" t="s">
        <v>35</v>
      </c>
    </row>
    <row r="31" spans="1:43" x14ac:dyDescent="0.2">
      <c r="B31" s="18">
        <f t="shared" ref="B31:Q31" si="7">RANK(B30,$B30:$Q30,0)</f>
        <v>11</v>
      </c>
      <c r="C31" s="19">
        <f t="shared" si="7"/>
        <v>6</v>
      </c>
      <c r="D31" s="19">
        <f t="shared" si="7"/>
        <v>10</v>
      </c>
      <c r="E31" s="19">
        <f t="shared" si="7"/>
        <v>3</v>
      </c>
      <c r="F31" s="19">
        <f t="shared" si="7"/>
        <v>8</v>
      </c>
      <c r="G31" s="19">
        <f t="shared" si="7"/>
        <v>12</v>
      </c>
      <c r="H31" s="19">
        <f t="shared" si="7"/>
        <v>7</v>
      </c>
      <c r="I31" s="19">
        <f t="shared" si="7"/>
        <v>13</v>
      </c>
      <c r="J31" s="19">
        <f t="shared" si="7"/>
        <v>15</v>
      </c>
      <c r="K31" s="19">
        <f t="shared" si="7"/>
        <v>16</v>
      </c>
      <c r="L31" s="19">
        <f t="shared" si="7"/>
        <v>14</v>
      </c>
      <c r="M31" s="19">
        <f t="shared" si="7"/>
        <v>3</v>
      </c>
      <c r="N31" s="19">
        <f t="shared" si="7"/>
        <v>9</v>
      </c>
      <c r="O31" s="19">
        <f t="shared" si="7"/>
        <v>5</v>
      </c>
      <c r="P31" s="19">
        <f t="shared" si="7"/>
        <v>2</v>
      </c>
      <c r="Q31" s="20">
        <f t="shared" si="7"/>
        <v>1</v>
      </c>
    </row>
    <row r="32" spans="1:43" x14ac:dyDescent="0.2">
      <c r="B32" s="21">
        <f t="shared" ref="B32:Q32" si="8">IF(B31=1,100, IF(B31=2,96, IF(B31=3,92,IF(B31=4,88,IF(B31=5,84,IF(B31=6,80,IF(B31=7,76,IF(B31=8,72,0))))))))+IF(B31=9,68,IF(B31=10,64,IF(B31=11,60,IF(B31=12,58,IF(B31=13,56,IF(B31=14,54,IF(B31=15,52,IF(B31=16,50,0))))))))</f>
        <v>60</v>
      </c>
      <c r="C32" s="22">
        <f t="shared" si="8"/>
        <v>80</v>
      </c>
      <c r="D32" s="22">
        <f t="shared" si="8"/>
        <v>64</v>
      </c>
      <c r="E32" s="22">
        <f t="shared" si="8"/>
        <v>92</v>
      </c>
      <c r="F32" s="22">
        <f t="shared" si="8"/>
        <v>72</v>
      </c>
      <c r="G32" s="22">
        <f t="shared" si="8"/>
        <v>58</v>
      </c>
      <c r="H32" s="22">
        <f t="shared" si="8"/>
        <v>76</v>
      </c>
      <c r="I32" s="22">
        <f t="shared" si="8"/>
        <v>56</v>
      </c>
      <c r="J32" s="22">
        <f t="shared" si="8"/>
        <v>52</v>
      </c>
      <c r="K32" s="22">
        <f t="shared" si="8"/>
        <v>50</v>
      </c>
      <c r="L32" s="22">
        <f t="shared" si="8"/>
        <v>54</v>
      </c>
      <c r="M32" s="22">
        <f t="shared" si="8"/>
        <v>92</v>
      </c>
      <c r="N32" s="22">
        <f t="shared" si="8"/>
        <v>68</v>
      </c>
      <c r="O32" s="22">
        <f t="shared" si="8"/>
        <v>84</v>
      </c>
      <c r="P32" s="22">
        <f t="shared" si="8"/>
        <v>96</v>
      </c>
      <c r="Q32" s="23">
        <f t="shared" si="8"/>
        <v>100</v>
      </c>
    </row>
    <row r="33" spans="1:19" x14ac:dyDescent="0.2">
      <c r="A33" s="2" t="s">
        <v>6</v>
      </c>
      <c r="B33" s="24">
        <f>VLOOKUP(Teams!A2,$C$95:$N$110,MATCH($S33,$C$94:$N$94,0),FALSE)</f>
        <v>7</v>
      </c>
      <c r="C33" s="25">
        <f>VLOOKUP(Teams!B2,$C$95:$N$110,MATCH($S33,$C$94:$N$94,0),FALSE)</f>
        <v>20</v>
      </c>
      <c r="D33" s="25">
        <f>VLOOKUP(Teams!C2,$C$95:$N$110,MATCH($S33,$C$94:$N$94,0),FALSE)</f>
        <v>11</v>
      </c>
      <c r="E33" s="25">
        <f>VLOOKUP(Teams!D2,$C$95:$N$110,MATCH($S33,$C$94:$N$94,0),FALSE)</f>
        <v>11</v>
      </c>
      <c r="F33" s="25">
        <f>VLOOKUP(Teams!E2,$C$95:$N$110,MATCH($S33,$C$94:$N$94,0),FALSE)</f>
        <v>16</v>
      </c>
      <c r="G33" s="25">
        <f>VLOOKUP(Teams!F2,$C$95:$N$110,MATCH($S33,$C$94:$N$94,0),FALSE)</f>
        <v>14</v>
      </c>
      <c r="H33" s="25">
        <f>VLOOKUP(Teams!G2,$C$95:$N$110,MATCH($S33,$C$94:$N$94,0),FALSE)</f>
        <v>10</v>
      </c>
      <c r="I33" s="25">
        <f>VLOOKUP(Teams!H2,$C$95:$N$110,MATCH($S33,$C$94:$N$94,0),FALSE)</f>
        <v>17</v>
      </c>
      <c r="J33" s="25">
        <f>VLOOKUP(Teams!I2,$C$95:$N$110,MATCH($S33,$C$94:$N$94,0),FALSE)</f>
        <v>14</v>
      </c>
      <c r="K33" s="25">
        <f>VLOOKUP(Teams!J2,$C$95:$N$110,MATCH($S33,$C$94:$N$94,0),FALSE)</f>
        <v>11</v>
      </c>
      <c r="L33" s="25">
        <f>VLOOKUP(Teams!K2,$C$95:$N$110,MATCH($S33,$C$94:$N$94,0),FALSE)</f>
        <v>4</v>
      </c>
      <c r="M33" s="25">
        <f>VLOOKUP(Teams!L2,$C$95:$N$110,MATCH($S33,$C$94:$N$94,0),FALSE)</f>
        <v>8</v>
      </c>
      <c r="N33" s="25">
        <f>VLOOKUP(Teams!M2,$C$95:$N$110,MATCH($S33,$C$94:$N$94,0),FALSE)</f>
        <v>16</v>
      </c>
      <c r="O33" s="25">
        <f>VLOOKUP(Teams!N2,$C$95:$N$110,MATCH($S33,$C$94:$N$94,0),FALSE)</f>
        <v>8</v>
      </c>
      <c r="P33" s="25">
        <f>VLOOKUP(Teams!O2,$C$95:$N$110,MATCH($S33,$C$94:$N$94,0),FALSE)</f>
        <v>7</v>
      </c>
      <c r="Q33" s="26">
        <f>VLOOKUP(Teams!P2,$C$95:$N$110,MATCH($S33,$C$94:$N$94,0),FALSE)</f>
        <v>13</v>
      </c>
      <c r="R33" s="8" t="s">
        <v>6</v>
      </c>
      <c r="S33" s="2" t="s">
        <v>36</v>
      </c>
    </row>
    <row r="34" spans="1:19" x14ac:dyDescent="0.2">
      <c r="B34" s="18">
        <f t="shared" ref="B34:Q34" si="9">RANK(B33,$B33:$Q33,0)</f>
        <v>14</v>
      </c>
      <c r="C34" s="19">
        <f t="shared" si="9"/>
        <v>1</v>
      </c>
      <c r="D34" s="19">
        <f t="shared" si="9"/>
        <v>8</v>
      </c>
      <c r="E34" s="19">
        <f t="shared" si="9"/>
        <v>8</v>
      </c>
      <c r="F34" s="19">
        <f t="shared" si="9"/>
        <v>3</v>
      </c>
      <c r="G34" s="19">
        <f t="shared" si="9"/>
        <v>5</v>
      </c>
      <c r="H34" s="19">
        <f t="shared" si="9"/>
        <v>11</v>
      </c>
      <c r="I34" s="19">
        <f t="shared" si="9"/>
        <v>2</v>
      </c>
      <c r="J34" s="19">
        <f t="shared" si="9"/>
        <v>5</v>
      </c>
      <c r="K34" s="19">
        <f t="shared" si="9"/>
        <v>8</v>
      </c>
      <c r="L34" s="19">
        <f t="shared" si="9"/>
        <v>16</v>
      </c>
      <c r="M34" s="19">
        <f t="shared" si="9"/>
        <v>12</v>
      </c>
      <c r="N34" s="19">
        <f t="shared" si="9"/>
        <v>3</v>
      </c>
      <c r="O34" s="19">
        <f t="shared" si="9"/>
        <v>12</v>
      </c>
      <c r="P34" s="19">
        <f t="shared" si="9"/>
        <v>14</v>
      </c>
      <c r="Q34" s="20">
        <f t="shared" si="9"/>
        <v>7</v>
      </c>
    </row>
    <row r="35" spans="1:19" x14ac:dyDescent="0.2">
      <c r="B35" s="21">
        <f t="shared" ref="B35:Q35" si="10">IF(B34=1,100, IF(B34=2,96, IF(B34=3,92,IF(B34=4,88,IF(B34=5,84,IF(B34=6,80,IF(B34=7,76,IF(B34=8,72,0))))))))+IF(B34=9,68,IF(B34=10,64,IF(B34=11,60,IF(B34=12,58,IF(B34=13,56,IF(B34=14,54,IF(B34=15,52,IF(B34=16,50,0))))))))</f>
        <v>54</v>
      </c>
      <c r="C35" s="22">
        <f t="shared" si="10"/>
        <v>100</v>
      </c>
      <c r="D35" s="22">
        <f t="shared" si="10"/>
        <v>72</v>
      </c>
      <c r="E35" s="22">
        <f t="shared" si="10"/>
        <v>72</v>
      </c>
      <c r="F35" s="22">
        <f t="shared" si="10"/>
        <v>92</v>
      </c>
      <c r="G35" s="22">
        <f t="shared" si="10"/>
        <v>84</v>
      </c>
      <c r="H35" s="22">
        <f t="shared" si="10"/>
        <v>60</v>
      </c>
      <c r="I35" s="22">
        <f t="shared" si="10"/>
        <v>96</v>
      </c>
      <c r="J35" s="22">
        <f t="shared" si="10"/>
        <v>84</v>
      </c>
      <c r="K35" s="22">
        <f t="shared" si="10"/>
        <v>72</v>
      </c>
      <c r="L35" s="22">
        <f t="shared" si="10"/>
        <v>50</v>
      </c>
      <c r="M35" s="22">
        <f t="shared" si="10"/>
        <v>58</v>
      </c>
      <c r="N35" s="22">
        <f t="shared" si="10"/>
        <v>92</v>
      </c>
      <c r="O35" s="22">
        <f t="shared" si="10"/>
        <v>58</v>
      </c>
      <c r="P35" s="22">
        <f t="shared" si="10"/>
        <v>54</v>
      </c>
      <c r="Q35" s="23">
        <f t="shared" si="10"/>
        <v>76</v>
      </c>
    </row>
    <row r="36" spans="1:19" x14ac:dyDescent="0.2">
      <c r="A36" s="2" t="s">
        <v>7</v>
      </c>
      <c r="B36" s="24">
        <f>VLOOKUP(Teams!A2,$C$95:$N$110,MATCH($S36,$C$94:$N$94,0),FALSE)</f>
        <v>129</v>
      </c>
      <c r="C36" s="25">
        <f>VLOOKUP(Teams!B2,$C$95:$N$110,MATCH($S36,$C$94:$N$94,0),FALSE)</f>
        <v>72</v>
      </c>
      <c r="D36" s="25">
        <f>VLOOKUP(Teams!C2,$C$95:$N$110,MATCH($S36,$C$94:$N$94,0),FALSE)</f>
        <v>119</v>
      </c>
      <c r="E36" s="25">
        <f>VLOOKUP(Teams!D2,$C$95:$N$110,MATCH($S36,$C$94:$N$94,0),FALSE)</f>
        <v>89</v>
      </c>
      <c r="F36" s="25">
        <f>VLOOKUP(Teams!E2,$C$95:$N$110,MATCH($S36,$C$94:$N$94,0),FALSE)</f>
        <v>68</v>
      </c>
      <c r="G36" s="25">
        <f>VLOOKUP(Teams!F2,$C$95:$N$110,MATCH($S36,$C$94:$N$94,0),FALSE)</f>
        <v>89</v>
      </c>
      <c r="H36" s="25">
        <f>VLOOKUP(Teams!G2,$C$95:$N$110,MATCH($S36,$C$94:$N$94,0),FALSE)</f>
        <v>75</v>
      </c>
      <c r="I36" s="25">
        <f>VLOOKUP(Teams!H2,$C$95:$N$110,MATCH($S36,$C$94:$N$94,0),FALSE)</f>
        <v>103</v>
      </c>
      <c r="J36" s="25">
        <f>VLOOKUP(Teams!I2,$C$95:$N$110,MATCH($S36,$C$94:$N$94,0),FALSE)</f>
        <v>113</v>
      </c>
      <c r="K36" s="25">
        <f>VLOOKUP(Teams!J2,$C$95:$N$110,MATCH($S36,$C$94:$N$94,0),FALSE)</f>
        <v>71</v>
      </c>
      <c r="L36" s="25">
        <f>VLOOKUP(Teams!K2,$C$95:$N$110,MATCH($S36,$C$94:$N$94,0),FALSE)</f>
        <v>78</v>
      </c>
      <c r="M36" s="25">
        <f>VLOOKUP(Teams!L2,$C$95:$N$110,MATCH($S36,$C$94:$N$94,0),FALSE)</f>
        <v>142</v>
      </c>
      <c r="N36" s="25">
        <f>VLOOKUP(Teams!M2,$C$95:$N$110,MATCH($S36,$C$94:$N$94,0),FALSE)</f>
        <v>112</v>
      </c>
      <c r="O36" s="25">
        <f>VLOOKUP(Teams!N2,$C$95:$N$110,MATCH($S36,$C$94:$N$94,0),FALSE)</f>
        <v>107</v>
      </c>
      <c r="P36" s="25">
        <f>VLOOKUP(Teams!O2,$C$95:$N$110,MATCH($S36,$C$94:$N$94,0),FALSE)</f>
        <v>79</v>
      </c>
      <c r="Q36" s="26">
        <f>VLOOKUP(Teams!P2,$C$95:$N$110,MATCH($S36,$C$94:$N$94,0),FALSE)</f>
        <v>100</v>
      </c>
      <c r="R36" s="8" t="s">
        <v>7</v>
      </c>
      <c r="S36" s="2" t="s">
        <v>37</v>
      </c>
    </row>
    <row r="37" spans="1:19" x14ac:dyDescent="0.2">
      <c r="B37" s="18">
        <f t="shared" ref="B37:Q37" si="11">RANK(B36,$B36:$Q36,0)</f>
        <v>2</v>
      </c>
      <c r="C37" s="19">
        <f t="shared" si="11"/>
        <v>14</v>
      </c>
      <c r="D37" s="19">
        <f t="shared" si="11"/>
        <v>3</v>
      </c>
      <c r="E37" s="19">
        <f t="shared" si="11"/>
        <v>9</v>
      </c>
      <c r="F37" s="19">
        <f t="shared" si="11"/>
        <v>16</v>
      </c>
      <c r="G37" s="19">
        <f t="shared" si="11"/>
        <v>9</v>
      </c>
      <c r="H37" s="19">
        <f t="shared" si="11"/>
        <v>13</v>
      </c>
      <c r="I37" s="19">
        <f t="shared" si="11"/>
        <v>7</v>
      </c>
      <c r="J37" s="19">
        <f t="shared" si="11"/>
        <v>4</v>
      </c>
      <c r="K37" s="19">
        <f t="shared" si="11"/>
        <v>15</v>
      </c>
      <c r="L37" s="19">
        <f t="shared" si="11"/>
        <v>12</v>
      </c>
      <c r="M37" s="19">
        <f t="shared" si="11"/>
        <v>1</v>
      </c>
      <c r="N37" s="19">
        <f t="shared" si="11"/>
        <v>5</v>
      </c>
      <c r="O37" s="19">
        <f t="shared" si="11"/>
        <v>6</v>
      </c>
      <c r="P37" s="19">
        <f t="shared" si="11"/>
        <v>11</v>
      </c>
      <c r="Q37" s="20">
        <f t="shared" si="11"/>
        <v>8</v>
      </c>
    </row>
    <row r="38" spans="1:19" x14ac:dyDescent="0.2">
      <c r="B38" s="21">
        <f t="shared" ref="B38:Q38" si="12">IF(B37=1,100, IF(B37=2,96, IF(B37=3,92,IF(B37=4,88,IF(B37=5,84,IF(B37=6,80,IF(B37=7,76,IF(B37=8,72,0))))))))+IF(B37=9,68,IF(B37=10,64,IF(B37=11,60,IF(B37=12,58,IF(B37=13,56,IF(B37=14,54,IF(B37=15,52,IF(B37=16,50,0))))))))</f>
        <v>96</v>
      </c>
      <c r="C38" s="22">
        <f t="shared" si="12"/>
        <v>54</v>
      </c>
      <c r="D38" s="22">
        <f t="shared" si="12"/>
        <v>92</v>
      </c>
      <c r="E38" s="22">
        <f t="shared" si="12"/>
        <v>68</v>
      </c>
      <c r="F38" s="22">
        <f t="shared" si="12"/>
        <v>50</v>
      </c>
      <c r="G38" s="22">
        <f t="shared" si="12"/>
        <v>68</v>
      </c>
      <c r="H38" s="22">
        <f t="shared" si="12"/>
        <v>56</v>
      </c>
      <c r="I38" s="22">
        <f t="shared" si="12"/>
        <v>76</v>
      </c>
      <c r="J38" s="22">
        <f t="shared" si="12"/>
        <v>88</v>
      </c>
      <c r="K38" s="22">
        <f t="shared" si="12"/>
        <v>52</v>
      </c>
      <c r="L38" s="22">
        <f t="shared" si="12"/>
        <v>58</v>
      </c>
      <c r="M38" s="22">
        <f t="shared" si="12"/>
        <v>100</v>
      </c>
      <c r="N38" s="22">
        <f t="shared" si="12"/>
        <v>84</v>
      </c>
      <c r="O38" s="22">
        <f t="shared" si="12"/>
        <v>80</v>
      </c>
      <c r="P38" s="22">
        <f t="shared" si="12"/>
        <v>60</v>
      </c>
      <c r="Q38" s="23">
        <f t="shared" si="12"/>
        <v>72</v>
      </c>
    </row>
    <row r="39" spans="1:19" x14ac:dyDescent="0.2">
      <c r="A39" s="2" t="s">
        <v>8</v>
      </c>
      <c r="B39" s="24">
        <f>VLOOKUP(Teams!A2,$C$95:$N$110,MATCH($S39,$C$94:$N$94,0),FALSE)</f>
        <v>355</v>
      </c>
      <c r="C39" s="25">
        <f>VLOOKUP(Teams!B2,$C$95:$N$110,MATCH($S39,$C$94:$N$94,0),FALSE)</f>
        <v>292</v>
      </c>
      <c r="D39" s="25">
        <f>VLOOKUP(Teams!C2,$C$95:$N$110,MATCH($S39,$C$94:$N$94,0),FALSE)</f>
        <v>369</v>
      </c>
      <c r="E39" s="25">
        <f>VLOOKUP(Teams!D2,$C$95:$N$110,MATCH($S39,$C$94:$N$94,0),FALSE)</f>
        <v>320</v>
      </c>
      <c r="F39" s="25">
        <f>VLOOKUP(Teams!E2,$C$95:$N$110,MATCH($S39,$C$94:$N$94,0),FALSE)</f>
        <v>278</v>
      </c>
      <c r="G39" s="25">
        <f>VLOOKUP(Teams!F2,$C$95:$N$110,MATCH($S39,$C$94:$N$94,0),FALSE)</f>
        <v>323</v>
      </c>
      <c r="H39" s="25">
        <f>VLOOKUP(Teams!G2,$C$95:$N$110,MATCH($S39,$C$94:$N$94,0),FALSE)</f>
        <v>264</v>
      </c>
      <c r="I39" s="25">
        <f>VLOOKUP(Teams!H2,$C$95:$N$110,MATCH($S39,$C$94:$N$94,0),FALSE)</f>
        <v>342</v>
      </c>
      <c r="J39" s="25">
        <f>VLOOKUP(Teams!I2,$C$95:$N$110,MATCH($S39,$C$94:$N$94,0),FALSE)</f>
        <v>279</v>
      </c>
      <c r="K39" s="25">
        <f>VLOOKUP(Teams!J2,$C$95:$N$110,MATCH($S39,$C$94:$N$94,0),FALSE)</f>
        <v>263</v>
      </c>
      <c r="L39" s="25">
        <f>VLOOKUP(Teams!K2,$C$95:$N$110,MATCH($S39,$C$94:$N$94,0),FALSE)</f>
        <v>279</v>
      </c>
      <c r="M39" s="25">
        <f>VLOOKUP(Teams!L2,$C$95:$N$110,MATCH($S39,$C$94:$N$94,0),FALSE)</f>
        <v>379</v>
      </c>
      <c r="N39" s="25">
        <f>VLOOKUP(Teams!M2,$C$95:$N$110,MATCH($S39,$C$94:$N$94,0),FALSE)</f>
        <v>325</v>
      </c>
      <c r="O39" s="25">
        <f>VLOOKUP(Teams!N2,$C$95:$N$110,MATCH($S39,$C$94:$N$94,0),FALSE)</f>
        <v>339</v>
      </c>
      <c r="P39" s="25">
        <f>VLOOKUP(Teams!O2,$C$95:$N$110,MATCH($S39,$C$94:$N$94,0),FALSE)</f>
        <v>329</v>
      </c>
      <c r="Q39" s="26">
        <f>VLOOKUP(Teams!P2,$C$95:$N$110,MATCH($S39,$C$94:$N$94,0),FALSE)</f>
        <v>369</v>
      </c>
      <c r="R39" s="8" t="s">
        <v>8</v>
      </c>
      <c r="S39" s="2" t="s">
        <v>38</v>
      </c>
    </row>
    <row r="40" spans="1:19" x14ac:dyDescent="0.2">
      <c r="B40" s="18">
        <f t="shared" ref="B40:Q40" si="13">RANK(B39,$B39:$Q39,0)</f>
        <v>4</v>
      </c>
      <c r="C40" s="19">
        <f t="shared" si="13"/>
        <v>11</v>
      </c>
      <c r="D40" s="19">
        <f t="shared" si="13"/>
        <v>2</v>
      </c>
      <c r="E40" s="19">
        <f t="shared" si="13"/>
        <v>10</v>
      </c>
      <c r="F40" s="19">
        <f t="shared" si="13"/>
        <v>14</v>
      </c>
      <c r="G40" s="19">
        <f t="shared" si="13"/>
        <v>9</v>
      </c>
      <c r="H40" s="19">
        <f t="shared" si="13"/>
        <v>15</v>
      </c>
      <c r="I40" s="19">
        <f t="shared" si="13"/>
        <v>5</v>
      </c>
      <c r="J40" s="19">
        <f t="shared" si="13"/>
        <v>12</v>
      </c>
      <c r="K40" s="19">
        <f t="shared" si="13"/>
        <v>16</v>
      </c>
      <c r="L40" s="19">
        <f t="shared" si="13"/>
        <v>12</v>
      </c>
      <c r="M40" s="19">
        <f t="shared" si="13"/>
        <v>1</v>
      </c>
      <c r="N40" s="19">
        <f t="shared" si="13"/>
        <v>8</v>
      </c>
      <c r="O40" s="19">
        <f t="shared" si="13"/>
        <v>6</v>
      </c>
      <c r="P40" s="19">
        <f t="shared" si="13"/>
        <v>7</v>
      </c>
      <c r="Q40" s="20">
        <f t="shared" si="13"/>
        <v>2</v>
      </c>
    </row>
    <row r="41" spans="1:19" x14ac:dyDescent="0.2">
      <c r="B41" s="21">
        <f t="shared" ref="B41:Q41" si="14">IF(B40=1,100, IF(B40=2,96, IF(B40=3,92,IF(B40=4,88,IF(B40=5,84,IF(B40=6,80,IF(B40=7,76,IF(B40=8,72,0))))))))+IF(B40=9,68,IF(B40=10,64,IF(B40=11,60,IF(B40=12,58,IF(B40=13,56,IF(B40=14,54,IF(B40=15,52,IF(B40=16,50,0))))))))</f>
        <v>88</v>
      </c>
      <c r="C41" s="22">
        <f t="shared" si="14"/>
        <v>60</v>
      </c>
      <c r="D41" s="22">
        <f t="shared" si="14"/>
        <v>96</v>
      </c>
      <c r="E41" s="22">
        <f t="shared" si="14"/>
        <v>64</v>
      </c>
      <c r="F41" s="22">
        <f t="shared" si="14"/>
        <v>54</v>
      </c>
      <c r="G41" s="22">
        <f t="shared" si="14"/>
        <v>68</v>
      </c>
      <c r="H41" s="22">
        <f t="shared" si="14"/>
        <v>52</v>
      </c>
      <c r="I41" s="22">
        <f t="shared" si="14"/>
        <v>84</v>
      </c>
      <c r="J41" s="22">
        <f t="shared" si="14"/>
        <v>58</v>
      </c>
      <c r="K41" s="22">
        <f t="shared" si="14"/>
        <v>50</v>
      </c>
      <c r="L41" s="22">
        <f t="shared" si="14"/>
        <v>58</v>
      </c>
      <c r="M41" s="22">
        <f t="shared" si="14"/>
        <v>100</v>
      </c>
      <c r="N41" s="22">
        <f t="shared" si="14"/>
        <v>72</v>
      </c>
      <c r="O41" s="22">
        <f t="shared" si="14"/>
        <v>80</v>
      </c>
      <c r="P41" s="22">
        <f t="shared" si="14"/>
        <v>76</v>
      </c>
      <c r="Q41" s="23">
        <f t="shared" si="14"/>
        <v>96</v>
      </c>
    </row>
    <row r="42" spans="1:19" x14ac:dyDescent="0.2">
      <c r="A42" s="2" t="s">
        <v>9</v>
      </c>
      <c r="B42" s="24">
        <f>VLOOKUP(Teams!A2,$C$95:$N$110,MATCH($S42,$C$94:$N$94,0),FALSE)</f>
        <v>29</v>
      </c>
      <c r="C42" s="25">
        <f>VLOOKUP(Teams!B2,$C$95:$N$110,MATCH($S42,$C$94:$N$94,0),FALSE)</f>
        <v>37</v>
      </c>
      <c r="D42" s="25">
        <f>VLOOKUP(Teams!C2,$C$95:$N$110,MATCH($S42,$C$94:$N$94,0),FALSE)</f>
        <v>18</v>
      </c>
      <c r="E42" s="25">
        <f>VLOOKUP(Teams!D2,$C$95:$N$110,MATCH($S42,$C$94:$N$94,0),FALSE)</f>
        <v>30</v>
      </c>
      <c r="F42" s="25">
        <f>VLOOKUP(Teams!E2,$C$95:$N$110,MATCH($S42,$C$94:$N$94,0),FALSE)</f>
        <v>9</v>
      </c>
      <c r="G42" s="25">
        <f>VLOOKUP(Teams!F2,$C$95:$N$110,MATCH($S42,$C$94:$N$94,0),FALSE)</f>
        <v>34</v>
      </c>
      <c r="H42" s="25">
        <f>VLOOKUP(Teams!G2,$C$95:$N$110,MATCH($S42,$C$94:$N$94,0),FALSE)</f>
        <v>31</v>
      </c>
      <c r="I42" s="25">
        <f>VLOOKUP(Teams!H2,$C$95:$N$110,MATCH($S42,$C$94:$N$94,0),FALSE)</f>
        <v>41</v>
      </c>
      <c r="J42" s="25">
        <f>VLOOKUP(Teams!I2,$C$95:$N$110,MATCH($S42,$C$94:$N$94,0),FALSE)</f>
        <v>12</v>
      </c>
      <c r="K42" s="25">
        <f>VLOOKUP(Teams!J2,$C$95:$N$110,MATCH($S42,$C$94:$N$94,0),FALSE)</f>
        <v>51</v>
      </c>
      <c r="L42" s="25">
        <f>VLOOKUP(Teams!K2,$C$95:$N$110,MATCH($S42,$C$94:$N$94,0),FALSE)</f>
        <v>60</v>
      </c>
      <c r="M42" s="25">
        <f>VLOOKUP(Teams!L2,$C$95:$N$110,MATCH($S42,$C$94:$N$94,0),FALSE)</f>
        <v>34</v>
      </c>
      <c r="N42" s="25">
        <f>VLOOKUP(Teams!M2,$C$95:$N$110,MATCH($S42,$C$94:$N$94,0),FALSE)</f>
        <v>33</v>
      </c>
      <c r="O42" s="25">
        <f>VLOOKUP(Teams!N2,$C$95:$N$110,MATCH($S42,$C$94:$N$94,0),FALSE)</f>
        <v>25</v>
      </c>
      <c r="P42" s="25">
        <f>VLOOKUP(Teams!O2,$C$95:$N$110,MATCH($S42,$C$94:$N$94,0),FALSE)</f>
        <v>24</v>
      </c>
      <c r="Q42" s="26">
        <f>VLOOKUP(Teams!P2,$C$95:$N$110,MATCH($S42,$C$94:$N$94,0),FALSE)</f>
        <v>90</v>
      </c>
      <c r="R42" s="8" t="s">
        <v>9</v>
      </c>
      <c r="S42" s="2" t="s">
        <v>39</v>
      </c>
    </row>
    <row r="43" spans="1:19" x14ac:dyDescent="0.2">
      <c r="B43" s="18">
        <f t="shared" ref="B43:Q43" si="15">RANK(B42,$B42:$Q42,0)</f>
        <v>11</v>
      </c>
      <c r="C43" s="19">
        <f t="shared" si="15"/>
        <v>5</v>
      </c>
      <c r="D43" s="19">
        <f t="shared" si="15"/>
        <v>14</v>
      </c>
      <c r="E43" s="19">
        <f t="shared" si="15"/>
        <v>10</v>
      </c>
      <c r="F43" s="19">
        <f t="shared" si="15"/>
        <v>16</v>
      </c>
      <c r="G43" s="19">
        <f t="shared" si="15"/>
        <v>6</v>
      </c>
      <c r="H43" s="19">
        <f t="shared" si="15"/>
        <v>9</v>
      </c>
      <c r="I43" s="19">
        <f t="shared" si="15"/>
        <v>4</v>
      </c>
      <c r="J43" s="19">
        <f t="shared" si="15"/>
        <v>15</v>
      </c>
      <c r="K43" s="19">
        <f t="shared" si="15"/>
        <v>3</v>
      </c>
      <c r="L43" s="19">
        <f t="shared" si="15"/>
        <v>2</v>
      </c>
      <c r="M43" s="19">
        <f t="shared" si="15"/>
        <v>6</v>
      </c>
      <c r="N43" s="19">
        <f t="shared" si="15"/>
        <v>8</v>
      </c>
      <c r="O43" s="19">
        <f t="shared" si="15"/>
        <v>12</v>
      </c>
      <c r="P43" s="19">
        <f t="shared" si="15"/>
        <v>13</v>
      </c>
      <c r="Q43" s="20">
        <f t="shared" si="15"/>
        <v>1</v>
      </c>
    </row>
    <row r="44" spans="1:19" x14ac:dyDescent="0.2">
      <c r="B44" s="21">
        <f t="shared" ref="B44:Q44" si="16">IF(B43=1,100, IF(B43=2,96, IF(B43=3,92,IF(B43=4,88,IF(B43=5,84,IF(B43=6,80,IF(B43=7,76,IF(B43=8,72,0))))))))+IF(B43=9,68,IF(B43=10,64,IF(B43=11,60,IF(B43=12,58,IF(B43=13,56,IF(B43=14,54,IF(B43=15,52,IF(B43=16,50,0))))))))</f>
        <v>60</v>
      </c>
      <c r="C44" s="22">
        <f t="shared" si="16"/>
        <v>84</v>
      </c>
      <c r="D44" s="22">
        <f t="shared" si="16"/>
        <v>54</v>
      </c>
      <c r="E44" s="22">
        <f t="shared" si="16"/>
        <v>64</v>
      </c>
      <c r="F44" s="22">
        <f t="shared" si="16"/>
        <v>50</v>
      </c>
      <c r="G44" s="22">
        <f t="shared" si="16"/>
        <v>80</v>
      </c>
      <c r="H44" s="22">
        <f t="shared" si="16"/>
        <v>68</v>
      </c>
      <c r="I44" s="22">
        <f t="shared" si="16"/>
        <v>88</v>
      </c>
      <c r="J44" s="22">
        <f t="shared" si="16"/>
        <v>52</v>
      </c>
      <c r="K44" s="22">
        <f t="shared" si="16"/>
        <v>92</v>
      </c>
      <c r="L44" s="22">
        <f t="shared" si="16"/>
        <v>96</v>
      </c>
      <c r="M44" s="22">
        <f t="shared" si="16"/>
        <v>80</v>
      </c>
      <c r="N44" s="22">
        <f t="shared" si="16"/>
        <v>72</v>
      </c>
      <c r="O44" s="22">
        <f t="shared" si="16"/>
        <v>58</v>
      </c>
      <c r="P44" s="22">
        <f t="shared" si="16"/>
        <v>56</v>
      </c>
      <c r="Q44" s="23">
        <f t="shared" si="16"/>
        <v>100</v>
      </c>
    </row>
    <row r="45" spans="1:19" x14ac:dyDescent="0.2">
      <c r="A45" s="2" t="s">
        <v>15</v>
      </c>
      <c r="B45" s="24">
        <f>VLOOKUP(Teams!A2,$C$95:$N$110,MATCH($S45,$C$94:$N$94,0),FALSE)</f>
        <v>36</v>
      </c>
      <c r="C45" s="25">
        <f>VLOOKUP(Teams!B2,$C$95:$N$110,MATCH($S45,$C$94:$N$94,0),FALSE)</f>
        <v>51</v>
      </c>
      <c r="D45" s="25">
        <f>VLOOKUP(Teams!C2,$C$95:$N$110,MATCH($S45,$C$94:$N$94,0),FALSE)</f>
        <v>45</v>
      </c>
      <c r="E45" s="25">
        <f>VLOOKUP(Teams!D2,$C$95:$N$110,MATCH($S45,$C$94:$N$94,0),FALSE)</f>
        <v>38</v>
      </c>
      <c r="F45" s="25">
        <f>VLOOKUP(Teams!E2,$C$95:$N$110,MATCH($S45,$C$94:$N$94,0),FALSE)</f>
        <v>43</v>
      </c>
      <c r="G45" s="25">
        <f>VLOOKUP(Teams!F2,$C$95:$N$110,MATCH($S45,$C$94:$N$94,0),FALSE)</f>
        <v>32</v>
      </c>
      <c r="H45" s="25">
        <f>VLOOKUP(Teams!G2,$C$95:$N$110,MATCH($S45,$C$94:$N$94,0),FALSE)</f>
        <v>23</v>
      </c>
      <c r="I45" s="25">
        <f>VLOOKUP(Teams!H2,$C$95:$N$110,MATCH($S45,$C$94:$N$94,0),FALSE)</f>
        <v>39</v>
      </c>
      <c r="J45" s="25">
        <f>VLOOKUP(Teams!I2,$C$95:$N$110,MATCH($S45,$C$94:$N$94,0),FALSE)</f>
        <v>28</v>
      </c>
      <c r="K45" s="25">
        <f>VLOOKUP(Teams!J2,$C$95:$N$110,MATCH($S45,$C$94:$N$94,0),FALSE)</f>
        <v>46</v>
      </c>
      <c r="L45" s="25">
        <f>VLOOKUP(Teams!K2,$C$95:$N$110,MATCH($S45,$C$94:$N$94,0),FALSE)</f>
        <v>41</v>
      </c>
      <c r="M45" s="25">
        <f>VLOOKUP(Teams!L2,$C$95:$N$110,MATCH($S45,$C$94:$N$94,0),FALSE)</f>
        <v>21</v>
      </c>
      <c r="N45" s="25">
        <f>VLOOKUP(Teams!M2,$C$95:$N$110,MATCH($S45,$C$94:$N$94,0),FALSE)</f>
        <v>27</v>
      </c>
      <c r="O45" s="25">
        <f>VLOOKUP(Teams!N2,$C$95:$N$110,MATCH($S45,$C$94:$N$94,0),FALSE)</f>
        <v>35</v>
      </c>
      <c r="P45" s="25">
        <f>VLOOKUP(Teams!O2,$C$95:$N$110,MATCH($S45,$C$94:$N$94,0),FALSE)</f>
        <v>48</v>
      </c>
      <c r="Q45" s="26">
        <f>VLOOKUP(Teams!P2,$C$95:$N$110,MATCH($S45,$C$94:$N$94,0),FALSE)</f>
        <v>46</v>
      </c>
      <c r="R45" s="8" t="s">
        <v>15</v>
      </c>
      <c r="S45" s="2" t="s">
        <v>41</v>
      </c>
    </row>
    <row r="46" spans="1:19" x14ac:dyDescent="0.2">
      <c r="B46" s="18">
        <f t="shared" ref="B46:Q46" si="17">RANK(B45,$B45:$Q45,1)</f>
        <v>7</v>
      </c>
      <c r="C46" s="19">
        <f t="shared" si="17"/>
        <v>16</v>
      </c>
      <c r="D46" s="19">
        <f t="shared" si="17"/>
        <v>12</v>
      </c>
      <c r="E46" s="19">
        <f t="shared" si="17"/>
        <v>8</v>
      </c>
      <c r="F46" s="19">
        <f t="shared" si="17"/>
        <v>11</v>
      </c>
      <c r="G46" s="19">
        <f t="shared" si="17"/>
        <v>5</v>
      </c>
      <c r="H46" s="19">
        <f t="shared" si="17"/>
        <v>2</v>
      </c>
      <c r="I46" s="19">
        <f t="shared" si="17"/>
        <v>9</v>
      </c>
      <c r="J46" s="19">
        <f t="shared" si="17"/>
        <v>4</v>
      </c>
      <c r="K46" s="19">
        <f t="shared" si="17"/>
        <v>13</v>
      </c>
      <c r="L46" s="19">
        <f t="shared" si="17"/>
        <v>10</v>
      </c>
      <c r="M46" s="19">
        <f t="shared" si="17"/>
        <v>1</v>
      </c>
      <c r="N46" s="19">
        <f t="shared" si="17"/>
        <v>3</v>
      </c>
      <c r="O46" s="19">
        <f t="shared" si="17"/>
        <v>6</v>
      </c>
      <c r="P46" s="19">
        <f t="shared" si="17"/>
        <v>15</v>
      </c>
      <c r="Q46" s="20">
        <f t="shared" si="17"/>
        <v>13</v>
      </c>
    </row>
    <row r="47" spans="1:19" x14ac:dyDescent="0.2">
      <c r="B47" s="21">
        <f t="shared" ref="B47:Q47" si="18">IF(B46=1,100, IF(B46=2,96, IF(B46=3,92,IF(B46=4,88,IF(B46=5,84,IF(B46=6,80,IF(B46=7,76,IF(B46=8,72,0))))))))+IF(B46=9,68,IF(B46=10,64,IF(B46=11,60,IF(B46=12,58,IF(B46=13,56,IF(B46=14,54,IF(B46=15,52,IF(B46=16,50,0))))))))</f>
        <v>76</v>
      </c>
      <c r="C47" s="22">
        <f t="shared" si="18"/>
        <v>50</v>
      </c>
      <c r="D47" s="22">
        <f t="shared" si="18"/>
        <v>58</v>
      </c>
      <c r="E47" s="22">
        <f t="shared" si="18"/>
        <v>72</v>
      </c>
      <c r="F47" s="22">
        <f t="shared" si="18"/>
        <v>60</v>
      </c>
      <c r="G47" s="22">
        <f t="shared" si="18"/>
        <v>84</v>
      </c>
      <c r="H47" s="22">
        <f t="shared" si="18"/>
        <v>96</v>
      </c>
      <c r="I47" s="22">
        <f t="shared" si="18"/>
        <v>68</v>
      </c>
      <c r="J47" s="22">
        <f t="shared" si="18"/>
        <v>88</v>
      </c>
      <c r="K47" s="22">
        <f t="shared" si="18"/>
        <v>56</v>
      </c>
      <c r="L47" s="22">
        <f t="shared" si="18"/>
        <v>64</v>
      </c>
      <c r="M47" s="22">
        <f t="shared" si="18"/>
        <v>100</v>
      </c>
      <c r="N47" s="22">
        <f t="shared" si="18"/>
        <v>92</v>
      </c>
      <c r="O47" s="22">
        <f t="shared" si="18"/>
        <v>80</v>
      </c>
      <c r="P47" s="22">
        <f t="shared" si="18"/>
        <v>52</v>
      </c>
      <c r="Q47" s="23">
        <f t="shared" si="18"/>
        <v>56</v>
      </c>
    </row>
    <row r="48" spans="1:19" x14ac:dyDescent="0.2">
      <c r="A48" s="2" t="s">
        <v>16</v>
      </c>
      <c r="B48" s="24">
        <f t="shared" ref="B48:Q48" si="19">VLOOKUP(B53,$C$136:$Q$152,MATCH($S48,$C$136:$Q$136,0),FALSE)</f>
        <v>297</v>
      </c>
      <c r="C48" s="25">
        <f t="shared" si="19"/>
        <v>181</v>
      </c>
      <c r="D48" s="25">
        <f t="shared" si="19"/>
        <v>270</v>
      </c>
      <c r="E48" s="25">
        <f t="shared" si="19"/>
        <v>199</v>
      </c>
      <c r="F48" s="25">
        <f t="shared" si="19"/>
        <v>247</v>
      </c>
      <c r="G48" s="25">
        <f t="shared" si="19"/>
        <v>241</v>
      </c>
      <c r="H48" s="25">
        <f t="shared" si="19"/>
        <v>229</v>
      </c>
      <c r="I48" s="25">
        <f t="shared" si="19"/>
        <v>248</v>
      </c>
      <c r="J48" s="25">
        <f t="shared" si="19"/>
        <v>226</v>
      </c>
      <c r="K48" s="25">
        <f t="shared" si="19"/>
        <v>246</v>
      </c>
      <c r="L48" s="25">
        <f t="shared" si="19"/>
        <v>236</v>
      </c>
      <c r="M48" s="25">
        <f t="shared" si="19"/>
        <v>242</v>
      </c>
      <c r="N48" s="25">
        <f t="shared" si="19"/>
        <v>227</v>
      </c>
      <c r="O48" s="25">
        <f t="shared" si="19"/>
        <v>272</v>
      </c>
      <c r="P48" s="25">
        <f t="shared" si="19"/>
        <v>293</v>
      </c>
      <c r="Q48" s="26">
        <f t="shared" si="19"/>
        <v>239</v>
      </c>
      <c r="R48" s="8" t="s">
        <v>16</v>
      </c>
      <c r="S48" s="2" t="s">
        <v>48</v>
      </c>
    </row>
    <row r="49" spans="1:19" x14ac:dyDescent="0.2">
      <c r="B49" s="18">
        <f t="shared" ref="B49:Q49" si="20">RANK(B48,$B48:$Q48,0)</f>
        <v>1</v>
      </c>
      <c r="C49" s="19">
        <f t="shared" si="20"/>
        <v>16</v>
      </c>
      <c r="D49" s="19">
        <f t="shared" si="20"/>
        <v>4</v>
      </c>
      <c r="E49" s="19">
        <f t="shared" si="20"/>
        <v>15</v>
      </c>
      <c r="F49" s="19">
        <f t="shared" si="20"/>
        <v>6</v>
      </c>
      <c r="G49" s="19">
        <f t="shared" si="20"/>
        <v>9</v>
      </c>
      <c r="H49" s="19">
        <f t="shared" si="20"/>
        <v>12</v>
      </c>
      <c r="I49" s="19">
        <f t="shared" si="20"/>
        <v>5</v>
      </c>
      <c r="J49" s="19">
        <f t="shared" si="20"/>
        <v>14</v>
      </c>
      <c r="K49" s="19">
        <f t="shared" si="20"/>
        <v>7</v>
      </c>
      <c r="L49" s="19">
        <f t="shared" si="20"/>
        <v>11</v>
      </c>
      <c r="M49" s="19">
        <f t="shared" si="20"/>
        <v>8</v>
      </c>
      <c r="N49" s="19">
        <f t="shared" si="20"/>
        <v>13</v>
      </c>
      <c r="O49" s="19">
        <f t="shared" si="20"/>
        <v>3</v>
      </c>
      <c r="P49" s="19">
        <f t="shared" si="20"/>
        <v>2</v>
      </c>
      <c r="Q49" s="20">
        <f t="shared" si="20"/>
        <v>10</v>
      </c>
    </row>
    <row r="50" spans="1:19" x14ac:dyDescent="0.2">
      <c r="B50" s="21">
        <f t="shared" ref="B50:Q50" si="21">IF(B49=1,100, IF(B49=2,96, IF(B49=3,92,IF(B49=4,88,IF(B49=5,84,IF(B49=6,80,IF(B49=7,76,IF(B49=8,72,0))))))))+IF(B49=9,68,IF(B49=10,64,IF(B49=11,60,IF(B49=12,58,IF(B49=13,56,IF(B49=14,54,IF(B49=15,52,IF(B49=16,50,0))))))))</f>
        <v>100</v>
      </c>
      <c r="C50" s="22">
        <f t="shared" si="21"/>
        <v>50</v>
      </c>
      <c r="D50" s="22">
        <f t="shared" si="21"/>
        <v>88</v>
      </c>
      <c r="E50" s="22">
        <f t="shared" si="21"/>
        <v>52</v>
      </c>
      <c r="F50" s="22">
        <f t="shared" si="21"/>
        <v>80</v>
      </c>
      <c r="G50" s="22">
        <f t="shared" si="21"/>
        <v>68</v>
      </c>
      <c r="H50" s="22">
        <f t="shared" si="21"/>
        <v>58</v>
      </c>
      <c r="I50" s="22">
        <f t="shared" si="21"/>
        <v>84</v>
      </c>
      <c r="J50" s="22">
        <f t="shared" si="21"/>
        <v>54</v>
      </c>
      <c r="K50" s="22">
        <f t="shared" si="21"/>
        <v>76</v>
      </c>
      <c r="L50" s="22">
        <f t="shared" si="21"/>
        <v>60</v>
      </c>
      <c r="M50" s="22">
        <f t="shared" si="21"/>
        <v>72</v>
      </c>
      <c r="N50" s="22">
        <f t="shared" si="21"/>
        <v>56</v>
      </c>
      <c r="O50" s="22">
        <f t="shared" si="21"/>
        <v>92</v>
      </c>
      <c r="P50" s="22">
        <f t="shared" si="21"/>
        <v>96</v>
      </c>
      <c r="Q50" s="23">
        <f t="shared" si="21"/>
        <v>64</v>
      </c>
    </row>
    <row r="51" spans="1:19" x14ac:dyDescent="0.2"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</row>
    <row r="52" spans="1:19" x14ac:dyDescent="0.2">
      <c r="B52" s="28">
        <f t="shared" ref="B52:Q52" si="22">B50+B47+B44+B41+B38+B35+B32+B29+B26+B23</f>
        <v>736</v>
      </c>
      <c r="C52" s="29">
        <f t="shared" si="22"/>
        <v>690</v>
      </c>
      <c r="D52" s="29">
        <f t="shared" si="22"/>
        <v>788</v>
      </c>
      <c r="E52" s="29">
        <f t="shared" si="22"/>
        <v>672</v>
      </c>
      <c r="F52" s="29">
        <f t="shared" si="22"/>
        <v>664</v>
      </c>
      <c r="G52" s="29">
        <f t="shared" si="22"/>
        <v>742</v>
      </c>
      <c r="H52" s="29">
        <f t="shared" si="22"/>
        <v>632</v>
      </c>
      <c r="I52" s="29">
        <f t="shared" si="22"/>
        <v>780</v>
      </c>
      <c r="J52" s="29">
        <f t="shared" si="22"/>
        <v>632</v>
      </c>
      <c r="K52" s="29">
        <f t="shared" si="22"/>
        <v>602</v>
      </c>
      <c r="L52" s="29">
        <f t="shared" si="22"/>
        <v>632</v>
      </c>
      <c r="M52" s="29">
        <f t="shared" si="22"/>
        <v>902</v>
      </c>
      <c r="N52" s="29">
        <f t="shared" si="22"/>
        <v>716</v>
      </c>
      <c r="O52" s="29">
        <f t="shared" si="22"/>
        <v>804</v>
      </c>
      <c r="P52" s="29">
        <f t="shared" si="22"/>
        <v>746</v>
      </c>
      <c r="Q52" s="30">
        <f t="shared" si="22"/>
        <v>840</v>
      </c>
    </row>
    <row r="53" spans="1:19" s="10" customFormat="1" ht="15.75" x14ac:dyDescent="0.25">
      <c r="B53" s="31" t="str">
        <f>Teams!A1</f>
        <v>ARZ</v>
      </c>
      <c r="C53" s="32" t="str">
        <f>Teams!B1</f>
        <v>BTR</v>
      </c>
      <c r="D53" s="32" t="str">
        <f>Teams!C1</f>
        <v>CDK</v>
      </c>
      <c r="E53" s="32" t="str">
        <f>Teams!D1</f>
        <v>CHB</v>
      </c>
      <c r="F53" s="32" t="str">
        <f>Teams!E1</f>
        <v>DET</v>
      </c>
      <c r="G53" s="32" t="str">
        <f>Teams!F1</f>
        <v>HUD</v>
      </c>
      <c r="H53" s="32" t="str">
        <f>Teams!G1</f>
        <v>MAM</v>
      </c>
      <c r="I53" s="32" t="str">
        <f>Teams!H1</f>
        <v>MLL</v>
      </c>
      <c r="J53" s="32" t="str">
        <f>Teams!I1</f>
        <v>NYU</v>
      </c>
      <c r="K53" s="32" t="str">
        <f>Teams!J1</f>
        <v>PCR</v>
      </c>
      <c r="L53" s="32" t="str">
        <f>Teams!K1</f>
        <v>PMV</v>
      </c>
      <c r="M53" s="32" t="str">
        <f>Teams!L1</f>
        <v>PRT</v>
      </c>
      <c r="N53" s="32" t="str">
        <f>Teams!M1</f>
        <v>SEA</v>
      </c>
      <c r="O53" s="32" t="str">
        <f>Teams!N1</f>
        <v>SPS</v>
      </c>
      <c r="P53" s="32" t="str">
        <f>Teams!O1</f>
        <v>SBS</v>
      </c>
      <c r="Q53" s="33" t="str">
        <f>Teams!P1</f>
        <v>TDR</v>
      </c>
      <c r="R53" s="12"/>
    </row>
    <row r="54" spans="1:19" x14ac:dyDescent="0.2">
      <c r="C54" s="2"/>
      <c r="D54" s="2"/>
      <c r="E54" s="2"/>
      <c r="F54" s="2"/>
      <c r="G54" s="2"/>
      <c r="I54" s="34"/>
      <c r="K54" s="34"/>
      <c r="L54" s="34"/>
      <c r="M54" s="34"/>
      <c r="N54" s="34"/>
      <c r="O54" s="34"/>
      <c r="Q54" s="34"/>
    </row>
    <row r="55" spans="1:19" x14ac:dyDescent="0.2">
      <c r="H55" s="34"/>
    </row>
    <row r="56" spans="1:19" ht="15.75" x14ac:dyDescent="0.25">
      <c r="A56" s="35"/>
      <c r="B56" s="36" t="str">
        <f>Teams!A1</f>
        <v>ARZ</v>
      </c>
      <c r="C56" s="36" t="str">
        <f>Teams!B1</f>
        <v>BTR</v>
      </c>
      <c r="D56" s="36" t="str">
        <f>Teams!C1</f>
        <v>CDK</v>
      </c>
      <c r="E56" s="36" t="str">
        <f>Teams!D1</f>
        <v>CHB</v>
      </c>
      <c r="F56" s="36" t="str">
        <f>Teams!E1</f>
        <v>DET</v>
      </c>
      <c r="G56" s="36" t="str">
        <f>Teams!F1</f>
        <v>HUD</v>
      </c>
      <c r="H56" s="36" t="str">
        <f>Teams!G1</f>
        <v>MAM</v>
      </c>
      <c r="I56" s="36" t="str">
        <f>Teams!H1</f>
        <v>MLL</v>
      </c>
      <c r="J56" s="36" t="str">
        <f>Teams!I1</f>
        <v>NYU</v>
      </c>
      <c r="K56" s="36" t="str">
        <f>Teams!J1</f>
        <v>PCR</v>
      </c>
      <c r="L56" s="36" t="str">
        <f>Teams!K1</f>
        <v>PMV</v>
      </c>
      <c r="M56" s="36" t="str">
        <f>Teams!L1</f>
        <v>PRT</v>
      </c>
      <c r="N56" s="36" t="str">
        <f>Teams!M1</f>
        <v>SEA</v>
      </c>
      <c r="O56" s="36" t="str">
        <f>Teams!N1</f>
        <v>SPS</v>
      </c>
      <c r="P56" s="36" t="str">
        <f>Teams!O1</f>
        <v>SBS</v>
      </c>
      <c r="Q56" s="36" t="str">
        <f>Teams!P1</f>
        <v>TDR</v>
      </c>
      <c r="R56" s="12"/>
    </row>
    <row r="57" spans="1:19" x14ac:dyDescent="0.2">
      <c r="A57" s="2" t="s">
        <v>12</v>
      </c>
      <c r="B57" s="37">
        <f>VLOOKUP(Teams!A2,$C$115:$N$131,MATCH($S57,$C$115:$N$115,0),FALSE)</f>
        <v>3.12</v>
      </c>
      <c r="C57" s="38">
        <f>VLOOKUP(Teams!B2,$C$115:$N$131,MATCH($S57,$C$115:$N$115,0),FALSE)</f>
        <v>4.8899999999999997</v>
      </c>
      <c r="D57" s="38">
        <f>VLOOKUP(Teams!C2,$C$115:$N$131,MATCH($S57,$C$115:$N$115,0),FALSE)</f>
        <v>3.78</v>
      </c>
      <c r="E57" s="38">
        <f>VLOOKUP(Teams!D2,$C$115:$N$131,MATCH($S57,$C$115:$N$115,0),FALSE)</f>
        <v>3.48</v>
      </c>
      <c r="F57" s="38">
        <f>VLOOKUP(Teams!E2,$C$115:$N$131,MATCH($S57,$C$115:$N$115,0),FALSE)</f>
        <v>3.16</v>
      </c>
      <c r="G57" s="38">
        <f>VLOOKUP(Teams!F2,$C$115:$N$131,MATCH($S57,$C$115:$N$115,0),FALSE)</f>
        <v>3.44</v>
      </c>
      <c r="H57" s="38">
        <f>VLOOKUP(Teams!G2,$C$115:$N$131,MATCH($S57,$C$115:$N$115,0),FALSE)</f>
        <v>3.27</v>
      </c>
      <c r="I57" s="38">
        <f>VLOOKUP(Teams!H2,$C$115:$N$131,MATCH($S57,$C$115:$N$115,0),FALSE)</f>
        <v>4.0999999999999996</v>
      </c>
      <c r="J57" s="38">
        <f>VLOOKUP(Teams!I2,$C$115:$N$131,MATCH($S57,$C$115:$N$115,0),FALSE)</f>
        <v>3.76</v>
      </c>
      <c r="K57" s="38">
        <f>VLOOKUP(Teams!J2,$C$115:$N$131,MATCH($S57,$C$115:$N$115,0),FALSE)</f>
        <v>4.49</v>
      </c>
      <c r="L57" s="38">
        <f>VLOOKUP(Teams!K2,$C$115:$N$131,MATCH($S57,$C$115:$N$115,0),FALSE)</f>
        <v>4.62</v>
      </c>
      <c r="M57" s="38">
        <f>VLOOKUP(Teams!L2,$C$115:$N$131,MATCH($S57,$C$115:$N$115,0),FALSE)</f>
        <v>3.38</v>
      </c>
      <c r="N57" s="38">
        <f>VLOOKUP(Teams!M2,$C$115:$N$131,MATCH($S57,$C$115:$N$115,0),FALSE)</f>
        <v>4.03</v>
      </c>
      <c r="O57" s="38">
        <f>VLOOKUP(Teams!N2,$C$115:$N$131,MATCH($S57,$C$115:$N$115,0),FALSE)</f>
        <v>4.0199999999999996</v>
      </c>
      <c r="P57" s="38">
        <f>VLOOKUP(Teams!O2,$C$115:$N$131,MATCH($S57,$C$115:$N$115,0),FALSE)</f>
        <v>4.1900000000000004</v>
      </c>
      <c r="Q57" s="39">
        <f>VLOOKUP(Teams!P2,$C$115:$N$131,MATCH($S57,$C$115:$N$115,0),FALSE)</f>
        <v>2.95</v>
      </c>
      <c r="R57" s="8" t="s">
        <v>12</v>
      </c>
      <c r="S57" s="2" t="s">
        <v>12</v>
      </c>
    </row>
    <row r="58" spans="1:19" x14ac:dyDescent="0.2">
      <c r="B58" s="18">
        <f t="shared" ref="B58:Q58" si="23">RANK(B57,$B57:$Q57,1)</f>
        <v>2</v>
      </c>
      <c r="C58" s="19">
        <f t="shared" si="23"/>
        <v>16</v>
      </c>
      <c r="D58" s="19">
        <f t="shared" si="23"/>
        <v>9</v>
      </c>
      <c r="E58" s="19">
        <f t="shared" si="23"/>
        <v>7</v>
      </c>
      <c r="F58" s="19">
        <f t="shared" si="23"/>
        <v>3</v>
      </c>
      <c r="G58" s="19">
        <f t="shared" si="23"/>
        <v>6</v>
      </c>
      <c r="H58" s="19">
        <f t="shared" si="23"/>
        <v>4</v>
      </c>
      <c r="I58" s="19">
        <f t="shared" si="23"/>
        <v>12</v>
      </c>
      <c r="J58" s="19">
        <f t="shared" si="23"/>
        <v>8</v>
      </c>
      <c r="K58" s="19">
        <f t="shared" si="23"/>
        <v>14</v>
      </c>
      <c r="L58" s="19">
        <f t="shared" si="23"/>
        <v>15</v>
      </c>
      <c r="M58" s="19">
        <f t="shared" si="23"/>
        <v>5</v>
      </c>
      <c r="N58" s="19">
        <f t="shared" si="23"/>
        <v>11</v>
      </c>
      <c r="O58" s="19">
        <f t="shared" si="23"/>
        <v>10</v>
      </c>
      <c r="P58" s="19">
        <f t="shared" si="23"/>
        <v>13</v>
      </c>
      <c r="Q58" s="20">
        <f t="shared" si="23"/>
        <v>1</v>
      </c>
    </row>
    <row r="59" spans="1:19" x14ac:dyDescent="0.2">
      <c r="B59" s="21">
        <f t="shared" ref="B59:Q59" si="24">IF(B58=1,100, IF(B58=2,96, IF(B58=3,92,IF(B58=4,88,IF(B58=5,84,IF(B58=6,80,IF(B58=7,76,IF(B58=8,72,0))))))))+IF(B58=9,68,IF(B58=10,64,IF(B58=11,60,IF(B58=12,58,IF(B58=13,56,IF(B58=14,54,IF(B58=15,52,IF(B58=16,50,0))))))))</f>
        <v>96</v>
      </c>
      <c r="C59" s="22">
        <f t="shared" si="24"/>
        <v>50</v>
      </c>
      <c r="D59" s="22">
        <f t="shared" si="24"/>
        <v>68</v>
      </c>
      <c r="E59" s="22">
        <f t="shared" si="24"/>
        <v>76</v>
      </c>
      <c r="F59" s="22">
        <f t="shared" si="24"/>
        <v>92</v>
      </c>
      <c r="G59" s="22">
        <f t="shared" si="24"/>
        <v>80</v>
      </c>
      <c r="H59" s="22">
        <f t="shared" si="24"/>
        <v>88</v>
      </c>
      <c r="I59" s="22">
        <f t="shared" si="24"/>
        <v>58</v>
      </c>
      <c r="J59" s="22">
        <f t="shared" si="24"/>
        <v>72</v>
      </c>
      <c r="K59" s="22">
        <f t="shared" si="24"/>
        <v>54</v>
      </c>
      <c r="L59" s="22">
        <f t="shared" si="24"/>
        <v>52</v>
      </c>
      <c r="M59" s="22">
        <f t="shared" si="24"/>
        <v>84</v>
      </c>
      <c r="N59" s="22">
        <f t="shared" si="24"/>
        <v>60</v>
      </c>
      <c r="O59" s="22">
        <f t="shared" si="24"/>
        <v>64</v>
      </c>
      <c r="P59" s="22">
        <f t="shared" si="24"/>
        <v>56</v>
      </c>
      <c r="Q59" s="23">
        <f t="shared" si="24"/>
        <v>100</v>
      </c>
    </row>
    <row r="60" spans="1:19" x14ac:dyDescent="0.2">
      <c r="A60" s="2" t="s">
        <v>11</v>
      </c>
      <c r="B60" s="40">
        <f>VLOOKUP(Teams!A2,$C$115:$N$131,MATCH($S60,$C$115:$N$115,0),FALSE)</f>
        <v>45</v>
      </c>
      <c r="C60" s="41">
        <f>VLOOKUP(Teams!B2,$C$115:$N$131,MATCH($S60,$C$115:$N$115,0),FALSE)</f>
        <v>30</v>
      </c>
      <c r="D60" s="41">
        <f>VLOOKUP(Teams!C2,$C$115:$N$131,MATCH($S60,$C$115:$N$115,0),FALSE)</f>
        <v>49</v>
      </c>
      <c r="E60" s="41">
        <f>VLOOKUP(Teams!D2,$C$115:$N$131,MATCH($S60,$C$115:$N$115,0),FALSE)</f>
        <v>40</v>
      </c>
      <c r="F60" s="41">
        <f>VLOOKUP(Teams!E2,$C$115:$N$131,MATCH($S60,$C$115:$N$115,0),FALSE)</f>
        <v>43</v>
      </c>
      <c r="G60" s="41">
        <f>VLOOKUP(Teams!F2,$C$115:$N$131,MATCH($S60,$C$115:$N$115,0),FALSE)</f>
        <v>41</v>
      </c>
      <c r="H60" s="41">
        <f>VLOOKUP(Teams!G2,$C$115:$N$131,MATCH($S60,$C$115:$N$115,0),FALSE)</f>
        <v>38</v>
      </c>
      <c r="I60" s="41">
        <f>VLOOKUP(Teams!H2,$C$115:$N$131,MATCH($S60,$C$115:$N$115,0),FALSE)</f>
        <v>44</v>
      </c>
      <c r="J60" s="41">
        <f>VLOOKUP(Teams!I2,$C$115:$N$131,MATCH($S60,$C$115:$N$115,0),FALSE)</f>
        <v>36</v>
      </c>
      <c r="K60" s="41">
        <f>VLOOKUP(Teams!J2,$C$115:$N$131,MATCH($S60,$C$115:$N$115,0),FALSE)</f>
        <v>31</v>
      </c>
      <c r="L60" s="41">
        <f>VLOOKUP(Teams!K2,$C$115:$N$131,MATCH($S60,$C$115:$N$115,0),FALSE)</f>
        <v>32</v>
      </c>
      <c r="M60" s="41">
        <f>VLOOKUP(Teams!L2,$C$115:$N$131,MATCH($S60,$C$115:$N$115,0),FALSE)</f>
        <v>57</v>
      </c>
      <c r="N60" s="41">
        <f>VLOOKUP(Teams!M2,$C$115:$N$131,MATCH($S60,$C$115:$N$115,0),FALSE)</f>
        <v>43</v>
      </c>
      <c r="O60" s="41">
        <f>VLOOKUP(Teams!N2,$C$115:$N$131,MATCH($S60,$C$115:$N$115,0),FALSE)</f>
        <v>36</v>
      </c>
      <c r="P60" s="41">
        <f>VLOOKUP(Teams!O2,$C$115:$N$131,MATCH($S60,$C$115:$N$115,0),FALSE)</f>
        <v>39</v>
      </c>
      <c r="Q60" s="42">
        <f>VLOOKUP(Teams!P2,$C$115:$N$131,MATCH($S60,$C$115:$N$115,0),FALSE)</f>
        <v>52</v>
      </c>
      <c r="R60" s="8" t="s">
        <v>11</v>
      </c>
      <c r="S60" s="2" t="s">
        <v>44</v>
      </c>
    </row>
    <row r="61" spans="1:19" x14ac:dyDescent="0.2">
      <c r="B61" s="18">
        <f t="shared" ref="B61:Q61" si="25">RANK(B60,$B60:$Q60,0)</f>
        <v>4</v>
      </c>
      <c r="C61" s="19">
        <f t="shared" si="25"/>
        <v>16</v>
      </c>
      <c r="D61" s="19">
        <f t="shared" si="25"/>
        <v>3</v>
      </c>
      <c r="E61" s="19">
        <f t="shared" si="25"/>
        <v>9</v>
      </c>
      <c r="F61" s="19">
        <f t="shared" si="25"/>
        <v>6</v>
      </c>
      <c r="G61" s="19">
        <f t="shared" si="25"/>
        <v>8</v>
      </c>
      <c r="H61" s="19">
        <f t="shared" si="25"/>
        <v>11</v>
      </c>
      <c r="I61" s="19">
        <f t="shared" si="25"/>
        <v>5</v>
      </c>
      <c r="J61" s="19">
        <f t="shared" si="25"/>
        <v>12</v>
      </c>
      <c r="K61" s="19">
        <f t="shared" si="25"/>
        <v>15</v>
      </c>
      <c r="L61" s="19">
        <f t="shared" si="25"/>
        <v>14</v>
      </c>
      <c r="M61" s="19">
        <f t="shared" si="25"/>
        <v>1</v>
      </c>
      <c r="N61" s="19">
        <f t="shared" si="25"/>
        <v>6</v>
      </c>
      <c r="O61" s="19">
        <f t="shared" si="25"/>
        <v>12</v>
      </c>
      <c r="P61" s="19">
        <f t="shared" si="25"/>
        <v>10</v>
      </c>
      <c r="Q61" s="20">
        <f t="shared" si="25"/>
        <v>2</v>
      </c>
    </row>
    <row r="62" spans="1:19" x14ac:dyDescent="0.2">
      <c r="B62" s="21">
        <f t="shared" ref="B62:Q62" si="26">IF(B61=1,100, IF(B61=2,96, IF(B61=3,92,IF(B61=4,88,IF(B61=5,84,IF(B61=6,80,IF(B61=7,76,IF(B61=8,72,0))))))))+IF(B61=9,68,IF(B61=10,64,IF(B61=11,60,IF(B61=12,58,IF(B61=13,56,IF(B61=14,54,IF(B61=15,52,IF(B61=16,50,0))))))))</f>
        <v>88</v>
      </c>
      <c r="C62" s="22">
        <f t="shared" si="26"/>
        <v>50</v>
      </c>
      <c r="D62" s="22">
        <f t="shared" si="26"/>
        <v>92</v>
      </c>
      <c r="E62" s="22">
        <f t="shared" si="26"/>
        <v>68</v>
      </c>
      <c r="F62" s="22">
        <f t="shared" si="26"/>
        <v>80</v>
      </c>
      <c r="G62" s="22">
        <f t="shared" si="26"/>
        <v>72</v>
      </c>
      <c r="H62" s="22">
        <f t="shared" si="26"/>
        <v>60</v>
      </c>
      <c r="I62" s="22">
        <f t="shared" si="26"/>
        <v>84</v>
      </c>
      <c r="J62" s="22">
        <f t="shared" si="26"/>
        <v>58</v>
      </c>
      <c r="K62" s="22">
        <f t="shared" si="26"/>
        <v>52</v>
      </c>
      <c r="L62" s="22">
        <f t="shared" si="26"/>
        <v>54</v>
      </c>
      <c r="M62" s="22">
        <f t="shared" si="26"/>
        <v>100</v>
      </c>
      <c r="N62" s="22">
        <f t="shared" si="26"/>
        <v>80</v>
      </c>
      <c r="O62" s="22">
        <f t="shared" si="26"/>
        <v>58</v>
      </c>
      <c r="P62" s="22">
        <f t="shared" si="26"/>
        <v>64</v>
      </c>
      <c r="Q62" s="23">
        <f t="shared" si="26"/>
        <v>96</v>
      </c>
    </row>
    <row r="63" spans="1:19" x14ac:dyDescent="0.2">
      <c r="A63" s="2" t="s">
        <v>30</v>
      </c>
      <c r="B63" s="37">
        <f t="shared" ref="B63:Q63" si="27">(B65+B83)/B64</f>
        <v>1.1188996164528502</v>
      </c>
      <c r="C63" s="38">
        <f t="shared" si="27"/>
        <v>1.3530770275777748</v>
      </c>
      <c r="D63" s="38">
        <f t="shared" si="27"/>
        <v>1.2928104575163399</v>
      </c>
      <c r="E63" s="38">
        <f t="shared" si="27"/>
        <v>1.1917308471828132</v>
      </c>
      <c r="F63" s="38">
        <f t="shared" si="27"/>
        <v>1.1109622085231841</v>
      </c>
      <c r="G63" s="38">
        <f t="shared" si="27"/>
        <v>1.2063914780292944</v>
      </c>
      <c r="H63" s="38">
        <f t="shared" si="27"/>
        <v>1.1823674814611369</v>
      </c>
      <c r="I63" s="38">
        <f t="shared" si="27"/>
        <v>1.3589183283255941</v>
      </c>
      <c r="J63" s="38">
        <f t="shared" si="27"/>
        <v>1.1603346591688382</v>
      </c>
      <c r="K63" s="38">
        <f t="shared" si="27"/>
        <v>1.3681868743047829</v>
      </c>
      <c r="L63" s="38">
        <f t="shared" si="27"/>
        <v>1.4388588838111065</v>
      </c>
      <c r="M63" s="38">
        <f t="shared" si="27"/>
        <v>1.1050386563583043</v>
      </c>
      <c r="N63" s="38">
        <f t="shared" si="27"/>
        <v>1.3285217856188185</v>
      </c>
      <c r="O63" s="38">
        <f t="shared" si="27"/>
        <v>1.1687780956272986</v>
      </c>
      <c r="P63" s="38">
        <f t="shared" si="27"/>
        <v>1.3731263383297643</v>
      </c>
      <c r="Q63" s="39">
        <f t="shared" si="27"/>
        <v>1.1365173860100122</v>
      </c>
      <c r="R63" s="8" t="s">
        <v>30</v>
      </c>
    </row>
    <row r="64" spans="1:19" ht="12.75" hidden="1" customHeight="1" x14ac:dyDescent="0.2">
      <c r="B64" s="18">
        <f>VLOOKUP(Teams!A2,$C$115:$N$131,MATCH($S64,$C$115:$N$115,0),FALSE)</f>
        <v>756.1</v>
      </c>
      <c r="C64" s="19">
        <f>VLOOKUP(Teams!B2,$C$115:$N$131,MATCH($S64,$C$115:$N$115,0),FALSE)</f>
        <v>736.1</v>
      </c>
      <c r="D64" s="19">
        <f>VLOOKUP(Teams!C2,$C$115:$N$131,MATCH($S64,$C$115:$N$115,0),FALSE)</f>
        <v>765</v>
      </c>
      <c r="E64" s="19">
        <f>VLOOKUP(Teams!D2,$C$115:$N$131,MATCH($S64,$C$115:$N$115,0),FALSE)</f>
        <v>740.1</v>
      </c>
      <c r="F64" s="19">
        <f>VLOOKUP(Teams!E2,$C$115:$N$131,MATCH($S64,$C$115:$N$115,0),FALSE)</f>
        <v>746.2</v>
      </c>
      <c r="G64" s="19">
        <f>VLOOKUP(Teams!F2,$C$115:$N$131,MATCH($S64,$C$115:$N$115,0),FALSE)</f>
        <v>751</v>
      </c>
      <c r="H64" s="19">
        <f>VLOOKUP(Teams!G2,$C$115:$N$131,MATCH($S64,$C$115:$N$115,0),FALSE)</f>
        <v>728.2</v>
      </c>
      <c r="I64" s="19">
        <f>VLOOKUP(Teams!H2,$C$115:$N$131,MATCH($S64,$C$115:$N$115,0),FALSE)</f>
        <v>732.2</v>
      </c>
      <c r="J64" s="19">
        <f>VLOOKUP(Teams!I2,$C$115:$N$131,MATCH($S64,$C$115:$N$115,0),FALSE)</f>
        <v>729.1</v>
      </c>
      <c r="K64" s="19">
        <f>VLOOKUP(Teams!J2,$C$115:$N$131,MATCH($S64,$C$115:$N$115,0),FALSE)</f>
        <v>719.2</v>
      </c>
      <c r="L64" s="19">
        <f>VLOOKUP(Teams!K2,$C$115:$N$131,MATCH($S64,$C$115:$N$115,0),FALSE)</f>
        <v>722.1</v>
      </c>
      <c r="M64" s="19">
        <f>VLOOKUP(Teams!L2,$C$115:$N$131,MATCH($S64,$C$115:$N$115,0),FALSE)</f>
        <v>750.2</v>
      </c>
      <c r="N64" s="19">
        <f>VLOOKUP(Teams!M2,$C$115:$N$131,MATCH($S64,$C$115:$N$115,0),FALSE)</f>
        <v>748.2</v>
      </c>
      <c r="O64" s="19">
        <f>VLOOKUP(Teams!N2,$C$115:$N$131,MATCH($S64,$C$115:$N$115,0),FALSE)</f>
        <v>734.1</v>
      </c>
      <c r="P64" s="19">
        <f>VLOOKUP(Teams!O2,$C$115:$N$131,MATCH($S64,$C$115:$N$115,0),FALSE)</f>
        <v>747.2</v>
      </c>
      <c r="Q64" s="20">
        <f>VLOOKUP(Teams!P2,$C$115:$N$131,MATCH($S64,$C$115:$N$115,0),FALSE)</f>
        <v>739.1</v>
      </c>
      <c r="S64" s="2" t="s">
        <v>46</v>
      </c>
    </row>
    <row r="65" spans="1:19" ht="12.75" hidden="1" customHeight="1" x14ac:dyDescent="0.2">
      <c r="B65" s="18">
        <f>VLOOKUP(Teams!A2,$C$115:$N$131,MATCH($S65,$C$115:$N$115,0),FALSE)</f>
        <v>599</v>
      </c>
      <c r="C65" s="19">
        <f>VLOOKUP(Teams!B2,$C$115:$N$131,MATCH($S65,$C$115:$N$115,0),FALSE)</f>
        <v>725</v>
      </c>
      <c r="D65" s="19">
        <f>VLOOKUP(Teams!C2,$C$115:$N$131,MATCH($S65,$C$115:$N$115,0),FALSE)</f>
        <v>725</v>
      </c>
      <c r="E65" s="19">
        <f>VLOOKUP(Teams!D2,$C$115:$N$131,MATCH($S65,$C$115:$N$115,0),FALSE)</f>
        <v>642</v>
      </c>
      <c r="F65" s="19">
        <f>VLOOKUP(Teams!E2,$C$115:$N$131,MATCH($S65,$C$115:$N$115,0),FALSE)</f>
        <v>639</v>
      </c>
      <c r="G65" s="19">
        <f>VLOOKUP(Teams!F2,$C$115:$N$131,MATCH($S65,$C$115:$N$115,0),FALSE)</f>
        <v>651</v>
      </c>
      <c r="H65" s="19">
        <f>VLOOKUP(Teams!G2,$C$115:$N$131,MATCH($S65,$C$115:$N$115,0),FALSE)</f>
        <v>620</v>
      </c>
      <c r="I65" s="19">
        <f>VLOOKUP(Teams!H2,$C$115:$N$131,MATCH($S65,$C$115:$N$115,0),FALSE)</f>
        <v>692</v>
      </c>
      <c r="J65" s="19">
        <f>VLOOKUP(Teams!I2,$C$115:$N$131,MATCH($S65,$C$115:$N$115,0),FALSE)</f>
        <v>652</v>
      </c>
      <c r="K65" s="19">
        <f>VLOOKUP(Teams!J2,$C$115:$N$131,MATCH($S65,$C$115:$N$115,0),FALSE)</f>
        <v>743</v>
      </c>
      <c r="L65" s="19">
        <f>VLOOKUP(Teams!K2,$C$115:$N$131,MATCH($S65,$C$115:$N$115,0),FALSE)</f>
        <v>750</v>
      </c>
      <c r="M65" s="19">
        <f>VLOOKUP(Teams!L2,$C$115:$N$131,MATCH($S65,$C$115:$N$115,0),FALSE)</f>
        <v>598</v>
      </c>
      <c r="N65" s="19">
        <f>VLOOKUP(Teams!M2,$C$115:$N$131,MATCH($S65,$C$115:$N$115,0),FALSE)</f>
        <v>739</v>
      </c>
      <c r="O65" s="19">
        <f>VLOOKUP(Teams!N2,$C$115:$N$131,MATCH($S65,$C$115:$N$115,0),FALSE)</f>
        <v>663</v>
      </c>
      <c r="P65" s="19">
        <f>VLOOKUP(Teams!O2,$C$115:$N$131,MATCH($S65,$C$115:$N$115,0),FALSE)</f>
        <v>757</v>
      </c>
      <c r="Q65" s="20">
        <f>VLOOKUP(Teams!P2,$C$115:$N$131,MATCH($S65,$C$115:$N$115,0),FALSE)</f>
        <v>632</v>
      </c>
      <c r="S65" s="2" t="s">
        <v>34</v>
      </c>
    </row>
    <row r="66" spans="1:19" x14ac:dyDescent="0.2">
      <c r="B66" s="18">
        <f t="shared" ref="B66:Q66" si="28">RANK(B63,$B63:$Q63,1)</f>
        <v>3</v>
      </c>
      <c r="C66" s="19">
        <f t="shared" si="28"/>
        <v>12</v>
      </c>
      <c r="D66" s="19">
        <f t="shared" si="28"/>
        <v>10</v>
      </c>
      <c r="E66" s="19">
        <f t="shared" si="28"/>
        <v>8</v>
      </c>
      <c r="F66" s="19">
        <f t="shared" si="28"/>
        <v>2</v>
      </c>
      <c r="G66" s="19">
        <f t="shared" si="28"/>
        <v>9</v>
      </c>
      <c r="H66" s="19">
        <f t="shared" si="28"/>
        <v>7</v>
      </c>
      <c r="I66" s="19">
        <f t="shared" si="28"/>
        <v>13</v>
      </c>
      <c r="J66" s="19">
        <f t="shared" si="28"/>
        <v>5</v>
      </c>
      <c r="K66" s="19">
        <f t="shared" si="28"/>
        <v>14</v>
      </c>
      <c r="L66" s="19">
        <f t="shared" si="28"/>
        <v>16</v>
      </c>
      <c r="M66" s="19">
        <f t="shared" si="28"/>
        <v>1</v>
      </c>
      <c r="N66" s="19">
        <f t="shared" si="28"/>
        <v>11</v>
      </c>
      <c r="O66" s="19">
        <f t="shared" si="28"/>
        <v>6</v>
      </c>
      <c r="P66" s="19">
        <f t="shared" si="28"/>
        <v>15</v>
      </c>
      <c r="Q66" s="20">
        <f t="shared" si="28"/>
        <v>4</v>
      </c>
    </row>
    <row r="67" spans="1:19" x14ac:dyDescent="0.2">
      <c r="B67" s="21">
        <f t="shared" ref="B67:Q67" si="29">IF(B66=1,100, IF(B66=2,96, IF(B66=3,92,IF(B66=4,88,IF(B66=5,84,IF(B66=6,80,IF(B66=7,76,IF(B66=8,72,0))))))))+IF(B66=9,68,IF(B66=10,64,IF(B66=11,60,IF(B66=12,58,IF(B66=13,56,IF(B66=14,54,IF(B66=15,52,IF(B66=16,50,0))))))))</f>
        <v>92</v>
      </c>
      <c r="C67" s="22">
        <f t="shared" si="29"/>
        <v>58</v>
      </c>
      <c r="D67" s="22">
        <f t="shared" si="29"/>
        <v>64</v>
      </c>
      <c r="E67" s="22">
        <f t="shared" si="29"/>
        <v>72</v>
      </c>
      <c r="F67" s="22">
        <f t="shared" si="29"/>
        <v>96</v>
      </c>
      <c r="G67" s="22">
        <f t="shared" si="29"/>
        <v>68</v>
      </c>
      <c r="H67" s="22">
        <f t="shared" si="29"/>
        <v>76</v>
      </c>
      <c r="I67" s="22">
        <f t="shared" si="29"/>
        <v>56</v>
      </c>
      <c r="J67" s="22">
        <f t="shared" si="29"/>
        <v>84</v>
      </c>
      <c r="K67" s="22">
        <f t="shared" si="29"/>
        <v>54</v>
      </c>
      <c r="L67" s="22">
        <f t="shared" si="29"/>
        <v>50</v>
      </c>
      <c r="M67" s="22">
        <f t="shared" si="29"/>
        <v>100</v>
      </c>
      <c r="N67" s="22">
        <f t="shared" si="29"/>
        <v>60</v>
      </c>
      <c r="O67" s="22">
        <f t="shared" si="29"/>
        <v>80</v>
      </c>
      <c r="P67" s="22">
        <f t="shared" si="29"/>
        <v>52</v>
      </c>
      <c r="Q67" s="23">
        <f t="shared" si="29"/>
        <v>88</v>
      </c>
    </row>
    <row r="68" spans="1:19" x14ac:dyDescent="0.2">
      <c r="A68" s="2" t="s">
        <v>17</v>
      </c>
      <c r="B68" s="40">
        <f>VLOOKUP(Teams!A2,$C$157:$O$173,MATCH($S68,$C$157:$O$157,0),FALSE)</f>
        <v>2</v>
      </c>
      <c r="C68" s="41">
        <f>VLOOKUP(Teams!B2,$C$157:$O$173,MATCH($S68,$C$157:$O$157,0),FALSE)</f>
        <v>0</v>
      </c>
      <c r="D68" s="41">
        <f>VLOOKUP(Teams!C2,$C$157:$O$173,MATCH($S68,$C$157:$O$157,0),FALSE)</f>
        <v>11</v>
      </c>
      <c r="E68" s="41">
        <f>VLOOKUP(Teams!D2,$C$157:$O$173,MATCH($S68,$C$157:$O$157,0),FALSE)</f>
        <v>6</v>
      </c>
      <c r="F68" s="41">
        <f>VLOOKUP(Teams!E2,$C$157:$O$173,MATCH($S68,$C$157:$O$157,0),FALSE)</f>
        <v>15</v>
      </c>
      <c r="G68" s="41">
        <f>VLOOKUP(Teams!F2,$C$157:$O$173,MATCH($S68,$C$157:$O$157,0),FALSE)</f>
        <v>12</v>
      </c>
      <c r="H68" s="41">
        <f>VLOOKUP(Teams!G2,$C$157:$O$173,MATCH($S68,$C$157:$O$157,0),FALSE)</f>
        <v>11</v>
      </c>
      <c r="I68" s="41">
        <f>VLOOKUP(Teams!H2,$C$157:$O$173,MATCH($S68,$C$157:$O$157,0),FALSE)</f>
        <v>0</v>
      </c>
      <c r="J68" s="41">
        <f>VLOOKUP(Teams!I2,$C$157:$O$173,MATCH($S68,$C$157:$O$157,0),FALSE)</f>
        <v>4</v>
      </c>
      <c r="K68" s="41">
        <f>VLOOKUP(Teams!J2,$C$157:$O$173,MATCH($S68,$C$157:$O$157,0),FALSE)</f>
        <v>0</v>
      </c>
      <c r="L68" s="41">
        <f>VLOOKUP(Teams!K2,$C$157:$O$173,MATCH($S68,$C$157:$O$157,0),FALSE)</f>
        <v>5</v>
      </c>
      <c r="M68" s="41">
        <f>VLOOKUP(Teams!L2,$C$157:$O$173,MATCH($S68,$C$157:$O$157,0),FALSE)</f>
        <v>8</v>
      </c>
      <c r="N68" s="41">
        <f>VLOOKUP(Teams!M2,$C$157:$O$173,MATCH($S68,$C$157:$O$157,0),FALSE)</f>
        <v>8</v>
      </c>
      <c r="O68" s="41">
        <f>VLOOKUP(Teams!N2,$C$157:$O$173,MATCH($S68,$C$157:$O$157,0),FALSE)</f>
        <v>8</v>
      </c>
      <c r="P68" s="41">
        <f>VLOOKUP(Teams!O2,$C$157:$O$173,MATCH($S68,$C$157:$O$157,0),FALSE)</f>
        <v>3</v>
      </c>
      <c r="Q68" s="42">
        <f>VLOOKUP(Teams!P2,$C$157:$O$173,MATCH($S68,$C$157:$O$157,0),FALSE)</f>
        <v>5</v>
      </c>
      <c r="R68" s="8" t="s">
        <v>17</v>
      </c>
      <c r="S68" s="2" t="s">
        <v>63</v>
      </c>
    </row>
    <row r="69" spans="1:19" x14ac:dyDescent="0.2">
      <c r="B69" s="18">
        <f t="shared" ref="B69:Q69" si="30">RANK(B68,$B68:$Q68,0)</f>
        <v>13</v>
      </c>
      <c r="C69" s="19">
        <f t="shared" si="30"/>
        <v>14</v>
      </c>
      <c r="D69" s="19">
        <f t="shared" si="30"/>
        <v>3</v>
      </c>
      <c r="E69" s="19">
        <f t="shared" si="30"/>
        <v>8</v>
      </c>
      <c r="F69" s="19">
        <f t="shared" si="30"/>
        <v>1</v>
      </c>
      <c r="G69" s="19">
        <f t="shared" si="30"/>
        <v>2</v>
      </c>
      <c r="H69" s="19">
        <f t="shared" si="30"/>
        <v>3</v>
      </c>
      <c r="I69" s="19">
        <f t="shared" si="30"/>
        <v>14</v>
      </c>
      <c r="J69" s="19">
        <f t="shared" si="30"/>
        <v>11</v>
      </c>
      <c r="K69" s="19">
        <f t="shared" si="30"/>
        <v>14</v>
      </c>
      <c r="L69" s="19">
        <f t="shared" si="30"/>
        <v>9</v>
      </c>
      <c r="M69" s="19">
        <f t="shared" si="30"/>
        <v>5</v>
      </c>
      <c r="N69" s="19">
        <f t="shared" si="30"/>
        <v>5</v>
      </c>
      <c r="O69" s="19">
        <f t="shared" si="30"/>
        <v>5</v>
      </c>
      <c r="P69" s="19">
        <f t="shared" si="30"/>
        <v>12</v>
      </c>
      <c r="Q69" s="20">
        <f t="shared" si="30"/>
        <v>9</v>
      </c>
    </row>
    <row r="70" spans="1:19" x14ac:dyDescent="0.2">
      <c r="B70" s="21">
        <f t="shared" ref="B70:Q70" si="31">IF(B69=1,100, IF(B69=2,96, IF(B69=3,92,IF(B69=4,88,IF(B69=5,84,IF(B69=6,80,IF(B69=7,76,IF(B69=8,72,0))))))))+IF(B69=9,68,IF(B69=10,64,IF(B69=11,60,IF(B69=12,58,IF(B69=13,56,IF(B69=14,54,IF(B69=15,52,IF(B69=16,50,0))))))))</f>
        <v>56</v>
      </c>
      <c r="C70" s="22">
        <f t="shared" si="31"/>
        <v>54</v>
      </c>
      <c r="D70" s="22">
        <f t="shared" si="31"/>
        <v>92</v>
      </c>
      <c r="E70" s="22">
        <f t="shared" si="31"/>
        <v>72</v>
      </c>
      <c r="F70" s="22">
        <f t="shared" si="31"/>
        <v>100</v>
      </c>
      <c r="G70" s="22">
        <f t="shared" si="31"/>
        <v>96</v>
      </c>
      <c r="H70" s="22">
        <f t="shared" si="31"/>
        <v>92</v>
      </c>
      <c r="I70" s="22">
        <f t="shared" si="31"/>
        <v>54</v>
      </c>
      <c r="J70" s="22">
        <f t="shared" si="31"/>
        <v>60</v>
      </c>
      <c r="K70" s="22">
        <f t="shared" si="31"/>
        <v>54</v>
      </c>
      <c r="L70" s="22">
        <f t="shared" si="31"/>
        <v>68</v>
      </c>
      <c r="M70" s="22">
        <f t="shared" si="31"/>
        <v>84</v>
      </c>
      <c r="N70" s="22">
        <f t="shared" si="31"/>
        <v>84</v>
      </c>
      <c r="O70" s="22">
        <f t="shared" si="31"/>
        <v>84</v>
      </c>
      <c r="P70" s="22">
        <f t="shared" si="31"/>
        <v>58</v>
      </c>
      <c r="Q70" s="23">
        <f t="shared" si="31"/>
        <v>68</v>
      </c>
    </row>
    <row r="71" spans="1:19" x14ac:dyDescent="0.2">
      <c r="A71" s="2" t="s">
        <v>18</v>
      </c>
      <c r="B71" s="40">
        <f>VLOOKUP(Teams!A2,$C$157:$O$173,MATCH($S71,$C$157:$O$157,0),FALSE)</f>
        <v>7</v>
      </c>
      <c r="C71" s="41">
        <f>VLOOKUP(Teams!B2,$C$157:$O$173,MATCH($S71,$C$157:$O$157,0),FALSE)</f>
        <v>5</v>
      </c>
      <c r="D71" s="41">
        <f>VLOOKUP(Teams!C2,$C$157:$O$173,MATCH($S71,$C$157:$O$157,0),FALSE)</f>
        <v>6</v>
      </c>
      <c r="E71" s="41">
        <f>VLOOKUP(Teams!D2,$C$157:$O$173,MATCH($S71,$C$157:$O$157,0),FALSE)</f>
        <v>8</v>
      </c>
      <c r="F71" s="41">
        <f>VLOOKUP(Teams!E2,$C$157:$O$173,MATCH($S71,$C$157:$O$157,0),FALSE)</f>
        <v>6</v>
      </c>
      <c r="G71" s="41">
        <f>VLOOKUP(Teams!F2,$C$157:$O$173,MATCH($S71,$C$157:$O$157,0),FALSE)</f>
        <v>9</v>
      </c>
      <c r="H71" s="41">
        <f>VLOOKUP(Teams!G2,$C$157:$O$173,MATCH($S71,$C$157:$O$157,0),FALSE)</f>
        <v>11</v>
      </c>
      <c r="I71" s="41">
        <f>VLOOKUP(Teams!H2,$C$157:$O$173,MATCH($S71,$C$157:$O$157,0),FALSE)</f>
        <v>2</v>
      </c>
      <c r="J71" s="41">
        <f>VLOOKUP(Teams!I2,$C$157:$O$173,MATCH($S71,$C$157:$O$157,0),FALSE)</f>
        <v>5</v>
      </c>
      <c r="K71" s="41">
        <f>VLOOKUP(Teams!J2,$C$157:$O$173,MATCH($S71,$C$157:$O$157,0),FALSE)</f>
        <v>6</v>
      </c>
      <c r="L71" s="41">
        <f>VLOOKUP(Teams!K2,$C$157:$O$173,MATCH($S71,$C$157:$O$157,0),FALSE)</f>
        <v>7</v>
      </c>
      <c r="M71" s="41">
        <f>VLOOKUP(Teams!L2,$C$157:$O$173,MATCH($S71,$C$157:$O$157,0),FALSE)</f>
        <v>6</v>
      </c>
      <c r="N71" s="41">
        <f>VLOOKUP(Teams!M2,$C$157:$O$173,MATCH($S71,$C$157:$O$157,0),FALSE)</f>
        <v>3</v>
      </c>
      <c r="O71" s="41">
        <f>VLOOKUP(Teams!N2,$C$157:$O$173,MATCH($S71,$C$157:$O$157,0),FALSE)</f>
        <v>6</v>
      </c>
      <c r="P71" s="41">
        <f>VLOOKUP(Teams!O2,$C$157:$O$173,MATCH($S71,$C$157:$O$157,0),FALSE)</f>
        <v>5</v>
      </c>
      <c r="Q71" s="42">
        <f>VLOOKUP(Teams!P2,$C$157:$O$173,MATCH($S71,$C$157:$O$157,0),FALSE)</f>
        <v>11</v>
      </c>
      <c r="R71" s="8" t="s">
        <v>18</v>
      </c>
      <c r="S71" s="2" t="s">
        <v>64</v>
      </c>
    </row>
    <row r="72" spans="1:19" x14ac:dyDescent="0.2">
      <c r="B72" s="18">
        <f t="shared" ref="B72:Q72" si="32">RANK(B71,$B71:$Q71,0)</f>
        <v>5</v>
      </c>
      <c r="C72" s="19">
        <f t="shared" si="32"/>
        <v>12</v>
      </c>
      <c r="D72" s="19">
        <f t="shared" si="32"/>
        <v>7</v>
      </c>
      <c r="E72" s="19">
        <f t="shared" si="32"/>
        <v>4</v>
      </c>
      <c r="F72" s="19">
        <f t="shared" si="32"/>
        <v>7</v>
      </c>
      <c r="G72" s="19">
        <f t="shared" si="32"/>
        <v>3</v>
      </c>
      <c r="H72" s="19">
        <f t="shared" si="32"/>
        <v>1</v>
      </c>
      <c r="I72" s="19">
        <f t="shared" si="32"/>
        <v>16</v>
      </c>
      <c r="J72" s="19">
        <f t="shared" si="32"/>
        <v>12</v>
      </c>
      <c r="K72" s="19">
        <f t="shared" si="32"/>
        <v>7</v>
      </c>
      <c r="L72" s="19">
        <f t="shared" si="32"/>
        <v>5</v>
      </c>
      <c r="M72" s="19">
        <f t="shared" si="32"/>
        <v>7</v>
      </c>
      <c r="N72" s="19">
        <f t="shared" si="32"/>
        <v>15</v>
      </c>
      <c r="O72" s="19">
        <f t="shared" si="32"/>
        <v>7</v>
      </c>
      <c r="P72" s="19">
        <f t="shared" si="32"/>
        <v>12</v>
      </c>
      <c r="Q72" s="20">
        <f t="shared" si="32"/>
        <v>1</v>
      </c>
    </row>
    <row r="73" spans="1:19" x14ac:dyDescent="0.2">
      <c r="B73" s="21">
        <f t="shared" ref="B73:Q73" si="33">IF(B72=1,100, IF(B72=2,96, IF(B72=3,92,IF(B72=4,88,IF(B72=5,84,IF(B72=6,80,IF(B72=7,76,IF(B72=8,72,0))))))))+IF(B72=9,68,IF(B72=10,64,IF(B72=11,60,IF(B72=12,58,IF(B72=13,56,IF(B72=14,54,IF(B72=15,52,IF(B72=16,50,0))))))))</f>
        <v>84</v>
      </c>
      <c r="C73" s="22">
        <f t="shared" si="33"/>
        <v>58</v>
      </c>
      <c r="D73" s="22">
        <f t="shared" si="33"/>
        <v>76</v>
      </c>
      <c r="E73" s="22">
        <f t="shared" si="33"/>
        <v>88</v>
      </c>
      <c r="F73" s="22">
        <f t="shared" si="33"/>
        <v>76</v>
      </c>
      <c r="G73" s="22">
        <f t="shared" si="33"/>
        <v>92</v>
      </c>
      <c r="H73" s="22">
        <f t="shared" si="33"/>
        <v>100</v>
      </c>
      <c r="I73" s="22">
        <f t="shared" si="33"/>
        <v>50</v>
      </c>
      <c r="J73" s="22">
        <f t="shared" si="33"/>
        <v>58</v>
      </c>
      <c r="K73" s="22">
        <f t="shared" si="33"/>
        <v>76</v>
      </c>
      <c r="L73" s="22">
        <f t="shared" si="33"/>
        <v>84</v>
      </c>
      <c r="M73" s="22">
        <f t="shared" si="33"/>
        <v>76</v>
      </c>
      <c r="N73" s="22">
        <f t="shared" si="33"/>
        <v>52</v>
      </c>
      <c r="O73" s="22">
        <f t="shared" si="33"/>
        <v>76</v>
      </c>
      <c r="P73" s="22">
        <f t="shared" si="33"/>
        <v>58</v>
      </c>
      <c r="Q73" s="23">
        <f t="shared" si="33"/>
        <v>100</v>
      </c>
    </row>
    <row r="74" spans="1:19" x14ac:dyDescent="0.2">
      <c r="A74" s="2" t="s">
        <v>13</v>
      </c>
      <c r="B74" s="40">
        <f>VLOOKUP(Teams!A2,$C$157:$O$173,MATCH($S74,$C$157:$O$157,0),FALSE)</f>
        <v>22</v>
      </c>
      <c r="C74" s="41">
        <f>VLOOKUP(Teams!B2,$C$157:$O$173,MATCH($S74,$C$157:$O$157,0),FALSE)</f>
        <v>14</v>
      </c>
      <c r="D74" s="41">
        <f>VLOOKUP(Teams!C2,$C$157:$O$173,MATCH($S74,$C$157:$O$157,0),FALSE)</f>
        <v>19</v>
      </c>
      <c r="E74" s="41">
        <f>VLOOKUP(Teams!D2,$C$157:$O$173,MATCH($S74,$C$157:$O$157,0),FALSE)</f>
        <v>27</v>
      </c>
      <c r="F74" s="41">
        <f>VLOOKUP(Teams!E2,$C$157:$O$173,MATCH($S74,$C$157:$O$157,0),FALSE)</f>
        <v>25</v>
      </c>
      <c r="G74" s="41">
        <f>VLOOKUP(Teams!F2,$C$157:$O$173,MATCH($S74,$C$157:$O$157,0),FALSE)</f>
        <v>24</v>
      </c>
      <c r="H74" s="41">
        <f>VLOOKUP(Teams!G2,$C$157:$O$173,MATCH($S74,$C$157:$O$157,0),FALSE)</f>
        <v>24</v>
      </c>
      <c r="I74" s="41">
        <f>VLOOKUP(Teams!H2,$C$157:$O$173,MATCH($S74,$C$157:$O$157,0),FALSE)</f>
        <v>29</v>
      </c>
      <c r="J74" s="41">
        <f>VLOOKUP(Teams!I2,$C$157:$O$173,MATCH($S74,$C$157:$O$157,0),FALSE)</f>
        <v>22</v>
      </c>
      <c r="K74" s="41">
        <f>VLOOKUP(Teams!J2,$C$157:$O$173,MATCH($S74,$C$157:$O$157,0),FALSE)</f>
        <v>20</v>
      </c>
      <c r="L74" s="41">
        <f>VLOOKUP(Teams!K2,$C$157:$O$173,MATCH($S74,$C$157:$O$157,0),FALSE)</f>
        <v>15</v>
      </c>
      <c r="M74" s="41">
        <f>VLOOKUP(Teams!L2,$C$157:$O$173,MATCH($S74,$C$157:$O$157,0),FALSE)</f>
        <v>33</v>
      </c>
      <c r="N74" s="41">
        <f>VLOOKUP(Teams!M2,$C$157:$O$173,MATCH($S74,$C$157:$O$157,0),FALSE)</f>
        <v>23</v>
      </c>
      <c r="O74" s="41">
        <f>VLOOKUP(Teams!N2,$C$157:$O$173,MATCH($S74,$C$157:$O$157,0),FALSE)</f>
        <v>19</v>
      </c>
      <c r="P74" s="41">
        <f>VLOOKUP(Teams!O2,$C$157:$O$173,MATCH($S74,$C$157:$O$157,0),FALSE)</f>
        <v>21</v>
      </c>
      <c r="Q74" s="42">
        <f>VLOOKUP(Teams!P2,$C$157:$O$173,MATCH($S74,$C$157:$O$157,0),FALSE)</f>
        <v>26</v>
      </c>
      <c r="R74" s="8" t="s">
        <v>13</v>
      </c>
      <c r="S74" s="2" t="s">
        <v>65</v>
      </c>
    </row>
    <row r="75" spans="1:19" x14ac:dyDescent="0.2">
      <c r="B75" s="18">
        <f t="shared" ref="B75:Q75" si="34">RANK(B74,$B74:$Q74,0)</f>
        <v>9</v>
      </c>
      <c r="C75" s="19">
        <f t="shared" si="34"/>
        <v>16</v>
      </c>
      <c r="D75" s="19">
        <f t="shared" si="34"/>
        <v>13</v>
      </c>
      <c r="E75" s="19">
        <f t="shared" si="34"/>
        <v>3</v>
      </c>
      <c r="F75" s="19">
        <f t="shared" si="34"/>
        <v>5</v>
      </c>
      <c r="G75" s="19">
        <f t="shared" si="34"/>
        <v>6</v>
      </c>
      <c r="H75" s="19">
        <f t="shared" si="34"/>
        <v>6</v>
      </c>
      <c r="I75" s="19">
        <f t="shared" si="34"/>
        <v>2</v>
      </c>
      <c r="J75" s="19">
        <f t="shared" si="34"/>
        <v>9</v>
      </c>
      <c r="K75" s="19">
        <f t="shared" si="34"/>
        <v>12</v>
      </c>
      <c r="L75" s="19">
        <f t="shared" si="34"/>
        <v>15</v>
      </c>
      <c r="M75" s="19">
        <f t="shared" si="34"/>
        <v>1</v>
      </c>
      <c r="N75" s="19">
        <f t="shared" si="34"/>
        <v>8</v>
      </c>
      <c r="O75" s="19">
        <f t="shared" si="34"/>
        <v>13</v>
      </c>
      <c r="P75" s="19">
        <f t="shared" si="34"/>
        <v>11</v>
      </c>
      <c r="Q75" s="20">
        <f t="shared" si="34"/>
        <v>4</v>
      </c>
    </row>
    <row r="76" spans="1:19" x14ac:dyDescent="0.2">
      <c r="B76" s="21">
        <f t="shared" ref="B76:Q76" si="35">IF(B75=1,100, IF(B75=2,96, IF(B75=3,92,IF(B75=4,88,IF(B75=5,84,IF(B75=6,80,IF(B75=7,76,IF(B75=8,72,0))))))))+IF(B75=9,68,IF(B75=10,64,IF(B75=11,60,IF(B75=12,58,IF(B75=13,56,IF(B75=14,54,IF(B75=15,52,IF(B75=16,50,0))))))))</f>
        <v>68</v>
      </c>
      <c r="C76" s="22">
        <f t="shared" si="35"/>
        <v>50</v>
      </c>
      <c r="D76" s="22">
        <f t="shared" si="35"/>
        <v>56</v>
      </c>
      <c r="E76" s="22">
        <f t="shared" si="35"/>
        <v>92</v>
      </c>
      <c r="F76" s="22">
        <f t="shared" si="35"/>
        <v>84</v>
      </c>
      <c r="G76" s="22">
        <f t="shared" si="35"/>
        <v>80</v>
      </c>
      <c r="H76" s="22">
        <f t="shared" si="35"/>
        <v>80</v>
      </c>
      <c r="I76" s="22">
        <f t="shared" si="35"/>
        <v>96</v>
      </c>
      <c r="J76" s="22">
        <f t="shared" si="35"/>
        <v>68</v>
      </c>
      <c r="K76" s="22">
        <f t="shared" si="35"/>
        <v>58</v>
      </c>
      <c r="L76" s="22">
        <f t="shared" si="35"/>
        <v>52</v>
      </c>
      <c r="M76" s="22">
        <f t="shared" si="35"/>
        <v>100</v>
      </c>
      <c r="N76" s="22">
        <f t="shared" si="35"/>
        <v>72</v>
      </c>
      <c r="O76" s="22">
        <f t="shared" si="35"/>
        <v>56</v>
      </c>
      <c r="P76" s="22">
        <f t="shared" si="35"/>
        <v>60</v>
      </c>
      <c r="Q76" s="23">
        <f t="shared" si="35"/>
        <v>88</v>
      </c>
    </row>
    <row r="77" spans="1:19" x14ac:dyDescent="0.2">
      <c r="A77" s="2" t="s">
        <v>7</v>
      </c>
      <c r="B77" s="40">
        <f>VLOOKUP(Teams!A2,$C$115:$N$131,MATCH($S77,$C$115:$N$115,0),FALSE)</f>
        <v>95</v>
      </c>
      <c r="C77" s="41">
        <f>VLOOKUP(Teams!B2,$C$115:$N$131,MATCH($S77,$C$115:$N$115,0),FALSE)</f>
        <v>134</v>
      </c>
      <c r="D77" s="41">
        <f>VLOOKUP(Teams!C2,$C$115:$N$131,MATCH($S77,$C$115:$N$115,0),FALSE)</f>
        <v>101</v>
      </c>
      <c r="E77" s="41">
        <f>VLOOKUP(Teams!D2,$C$115:$N$131,MATCH($S77,$C$115:$N$115,0),FALSE)</f>
        <v>88</v>
      </c>
      <c r="F77" s="41">
        <f>VLOOKUP(Teams!E2,$C$115:$N$131,MATCH($S77,$C$115:$N$115,0),FALSE)</f>
        <v>83</v>
      </c>
      <c r="G77" s="41">
        <f>VLOOKUP(Teams!F2,$C$115:$N$131,MATCH($S77,$C$115:$N$115,0),FALSE)</f>
        <v>98</v>
      </c>
      <c r="H77" s="41">
        <f>VLOOKUP(Teams!G2,$C$115:$N$131,MATCH($S77,$C$115:$N$115,0),FALSE)</f>
        <v>77</v>
      </c>
      <c r="I77" s="41">
        <f>VLOOKUP(Teams!H2,$C$115:$N$131,MATCH($S77,$C$115:$N$115,0),FALSE)</f>
        <v>99</v>
      </c>
      <c r="J77" s="41">
        <f>VLOOKUP(Teams!I2,$C$115:$N$131,MATCH($S77,$C$115:$N$115,0),FALSE)</f>
        <v>109</v>
      </c>
      <c r="K77" s="41">
        <f>VLOOKUP(Teams!J2,$C$115:$N$131,MATCH($S77,$C$115:$N$115,0),FALSE)</f>
        <v>108</v>
      </c>
      <c r="L77" s="41">
        <f>VLOOKUP(Teams!K2,$C$115:$N$131,MATCH($S77,$C$115:$N$115,0),FALSE)</f>
        <v>93</v>
      </c>
      <c r="M77" s="41">
        <f>VLOOKUP(Teams!L2,$C$115:$N$131,MATCH($S77,$C$115:$N$115,0),FALSE)</f>
        <v>78</v>
      </c>
      <c r="N77" s="41">
        <f>VLOOKUP(Teams!M2,$C$115:$N$131,MATCH($S77,$C$115:$N$115,0),FALSE)</f>
        <v>102</v>
      </c>
      <c r="O77" s="41">
        <f>VLOOKUP(Teams!N2,$C$115:$N$131,MATCH($S77,$C$115:$N$115,0),FALSE)</f>
        <v>119</v>
      </c>
      <c r="P77" s="41">
        <f>VLOOKUP(Teams!O2,$C$115:$N$131,MATCH($S77,$C$115:$N$115,0),FALSE)</f>
        <v>104</v>
      </c>
      <c r="Q77" s="42">
        <f>VLOOKUP(Teams!P2,$C$115:$N$131,MATCH($S77,$C$115:$N$115,0),FALSE)</f>
        <v>58</v>
      </c>
      <c r="R77" s="8" t="s">
        <v>7</v>
      </c>
      <c r="S77" s="2" t="s">
        <v>37</v>
      </c>
    </row>
    <row r="78" spans="1:19" x14ac:dyDescent="0.2">
      <c r="B78" s="18">
        <f t="shared" ref="B78:Q78" si="36">RANK(B77,$B77:$Q77,1)</f>
        <v>7</v>
      </c>
      <c r="C78" s="19">
        <f t="shared" si="36"/>
        <v>16</v>
      </c>
      <c r="D78" s="19">
        <f t="shared" si="36"/>
        <v>10</v>
      </c>
      <c r="E78" s="19">
        <f t="shared" si="36"/>
        <v>5</v>
      </c>
      <c r="F78" s="19">
        <f t="shared" si="36"/>
        <v>4</v>
      </c>
      <c r="G78" s="19">
        <f t="shared" si="36"/>
        <v>8</v>
      </c>
      <c r="H78" s="19">
        <f t="shared" si="36"/>
        <v>2</v>
      </c>
      <c r="I78" s="19">
        <f t="shared" si="36"/>
        <v>9</v>
      </c>
      <c r="J78" s="19">
        <f t="shared" si="36"/>
        <v>14</v>
      </c>
      <c r="K78" s="19">
        <f t="shared" si="36"/>
        <v>13</v>
      </c>
      <c r="L78" s="19">
        <f t="shared" si="36"/>
        <v>6</v>
      </c>
      <c r="M78" s="19">
        <f t="shared" si="36"/>
        <v>3</v>
      </c>
      <c r="N78" s="19">
        <f t="shared" si="36"/>
        <v>11</v>
      </c>
      <c r="O78" s="19">
        <f t="shared" si="36"/>
        <v>15</v>
      </c>
      <c r="P78" s="19">
        <f t="shared" si="36"/>
        <v>12</v>
      </c>
      <c r="Q78" s="20">
        <f t="shared" si="36"/>
        <v>1</v>
      </c>
    </row>
    <row r="79" spans="1:19" x14ac:dyDescent="0.2">
      <c r="B79" s="21">
        <f t="shared" ref="B79:Q79" si="37">IF(B78=1,100, IF(B78=2,96, IF(B78=3,92,IF(B78=4,88,IF(B78=5,84,IF(B78=6,80,IF(B78=7,76,IF(B78=8,72,0))))))))+IF(B78=9,68,IF(B78=10,64,IF(B78=11,60,IF(B78=12,58,IF(B78=13,56,IF(B78=14,54,IF(B78=15,52,IF(B78=16,50,0))))))))</f>
        <v>76</v>
      </c>
      <c r="C79" s="22">
        <f t="shared" si="37"/>
        <v>50</v>
      </c>
      <c r="D79" s="22">
        <f t="shared" si="37"/>
        <v>64</v>
      </c>
      <c r="E79" s="22">
        <f t="shared" si="37"/>
        <v>84</v>
      </c>
      <c r="F79" s="22">
        <f t="shared" si="37"/>
        <v>88</v>
      </c>
      <c r="G79" s="22">
        <f t="shared" si="37"/>
        <v>72</v>
      </c>
      <c r="H79" s="22">
        <f t="shared" si="37"/>
        <v>96</v>
      </c>
      <c r="I79" s="22">
        <f t="shared" si="37"/>
        <v>68</v>
      </c>
      <c r="J79" s="22">
        <f t="shared" si="37"/>
        <v>54</v>
      </c>
      <c r="K79" s="22">
        <f t="shared" si="37"/>
        <v>56</v>
      </c>
      <c r="L79" s="22">
        <f t="shared" si="37"/>
        <v>80</v>
      </c>
      <c r="M79" s="22">
        <f t="shared" si="37"/>
        <v>92</v>
      </c>
      <c r="N79" s="22">
        <f t="shared" si="37"/>
        <v>60</v>
      </c>
      <c r="O79" s="22">
        <f t="shared" si="37"/>
        <v>52</v>
      </c>
      <c r="P79" s="22">
        <f t="shared" si="37"/>
        <v>58</v>
      </c>
      <c r="Q79" s="23">
        <f t="shared" si="37"/>
        <v>100</v>
      </c>
    </row>
    <row r="80" spans="1:19" x14ac:dyDescent="0.2">
      <c r="A80" s="2" t="s">
        <v>19</v>
      </c>
      <c r="B80" s="40">
        <f>VLOOKUP(Teams!A2,$C$115:$N$131,MATCH($S80,$C$115:$N$115,0),FALSE)</f>
        <v>746</v>
      </c>
      <c r="C80" s="41">
        <f>VLOOKUP(Teams!B2,$C$115:$N$131,MATCH($S80,$C$115:$N$115,0),FALSE)</f>
        <v>799</v>
      </c>
      <c r="D80" s="41">
        <f>VLOOKUP(Teams!C2,$C$115:$N$131,MATCH($S80,$C$115:$N$115,0),FALSE)</f>
        <v>647</v>
      </c>
      <c r="E80" s="41">
        <f>VLOOKUP(Teams!D2,$C$115:$N$131,MATCH($S80,$C$115:$N$115,0),FALSE)</f>
        <v>687</v>
      </c>
      <c r="F80" s="41">
        <f>VLOOKUP(Teams!E2,$C$115:$N$131,MATCH($S80,$C$115:$N$115,0),FALSE)</f>
        <v>675</v>
      </c>
      <c r="G80" s="41">
        <f>VLOOKUP(Teams!F2,$C$115:$N$131,MATCH($S80,$C$115:$N$115,0),FALSE)</f>
        <v>639</v>
      </c>
      <c r="H80" s="41">
        <f>VLOOKUP(Teams!G2,$C$115:$N$131,MATCH($S80,$C$115:$N$115,0),FALSE)</f>
        <v>638</v>
      </c>
      <c r="I80" s="41">
        <f>VLOOKUP(Teams!H2,$C$115:$N$131,MATCH($S80,$C$115:$N$115,0),FALSE)</f>
        <v>671</v>
      </c>
      <c r="J80" s="41">
        <f>VLOOKUP(Teams!I2,$C$115:$N$131,MATCH($S80,$C$115:$N$115,0),FALSE)</f>
        <v>668</v>
      </c>
      <c r="K80" s="41">
        <f>VLOOKUP(Teams!J2,$C$115:$N$131,MATCH($S80,$C$115:$N$115,0),FALSE)</f>
        <v>556</v>
      </c>
      <c r="L80" s="41">
        <f>VLOOKUP(Teams!K2,$C$115:$N$131,MATCH($S80,$C$115:$N$115,0),FALSE)</f>
        <v>677</v>
      </c>
      <c r="M80" s="41">
        <f>VLOOKUP(Teams!L2,$C$115:$N$131,MATCH($S80,$C$115:$N$115,0),FALSE)</f>
        <v>708</v>
      </c>
      <c r="N80" s="41">
        <f>VLOOKUP(Teams!M2,$C$115:$N$131,MATCH($S80,$C$115:$N$115,0),FALSE)</f>
        <v>703</v>
      </c>
      <c r="O80" s="41">
        <f>VLOOKUP(Teams!N2,$C$115:$N$131,MATCH($S80,$C$115:$N$115,0),FALSE)</f>
        <v>729</v>
      </c>
      <c r="P80" s="41">
        <f>VLOOKUP(Teams!O2,$C$115:$N$131,MATCH($S80,$C$115:$N$115,0),FALSE)</f>
        <v>723</v>
      </c>
      <c r="Q80" s="42">
        <f>VLOOKUP(Teams!P2,$C$115:$N$131,MATCH($S80,$C$115:$N$115,0),FALSE)</f>
        <v>757</v>
      </c>
      <c r="R80" s="8" t="s">
        <v>19</v>
      </c>
      <c r="S80" s="2" t="s">
        <v>49</v>
      </c>
    </row>
    <row r="81" spans="1:19" x14ac:dyDescent="0.2">
      <c r="B81" s="18">
        <f t="shared" ref="B81:Q81" si="38">RANK(B80,$B80:$Q80,0)</f>
        <v>3</v>
      </c>
      <c r="C81" s="19">
        <f t="shared" si="38"/>
        <v>1</v>
      </c>
      <c r="D81" s="19">
        <f t="shared" si="38"/>
        <v>13</v>
      </c>
      <c r="E81" s="19">
        <f t="shared" si="38"/>
        <v>8</v>
      </c>
      <c r="F81" s="19">
        <f t="shared" si="38"/>
        <v>10</v>
      </c>
      <c r="G81" s="19">
        <f t="shared" si="38"/>
        <v>14</v>
      </c>
      <c r="H81" s="19">
        <f t="shared" si="38"/>
        <v>15</v>
      </c>
      <c r="I81" s="19">
        <f t="shared" si="38"/>
        <v>11</v>
      </c>
      <c r="J81" s="19">
        <f t="shared" si="38"/>
        <v>12</v>
      </c>
      <c r="K81" s="19">
        <f t="shared" si="38"/>
        <v>16</v>
      </c>
      <c r="L81" s="19">
        <f t="shared" si="38"/>
        <v>9</v>
      </c>
      <c r="M81" s="19">
        <f t="shared" si="38"/>
        <v>6</v>
      </c>
      <c r="N81" s="19">
        <f t="shared" si="38"/>
        <v>7</v>
      </c>
      <c r="O81" s="19">
        <f t="shared" si="38"/>
        <v>4</v>
      </c>
      <c r="P81" s="19">
        <f t="shared" si="38"/>
        <v>5</v>
      </c>
      <c r="Q81" s="20">
        <f t="shared" si="38"/>
        <v>2</v>
      </c>
    </row>
    <row r="82" spans="1:19" x14ac:dyDescent="0.2">
      <c r="B82" s="21">
        <f t="shared" ref="B82:Q82" si="39">IF(B81=1,100, IF(B81=2,96, IF(B81=3,92,IF(B81=4,88,IF(B81=5,84,IF(B81=6,80,IF(B81=7,76,IF(B81=8,72,0))))))))+IF(B81=9,68,IF(B81=10,64,IF(B81=11,60,IF(B81=12,58,IF(B81=13,56,IF(B81=14,54,IF(B81=15,52,IF(B81=16,50,0))))))))</f>
        <v>92</v>
      </c>
      <c r="C82" s="22">
        <f t="shared" si="39"/>
        <v>100</v>
      </c>
      <c r="D82" s="22">
        <f t="shared" si="39"/>
        <v>56</v>
      </c>
      <c r="E82" s="22">
        <f t="shared" si="39"/>
        <v>72</v>
      </c>
      <c r="F82" s="22">
        <f t="shared" si="39"/>
        <v>64</v>
      </c>
      <c r="G82" s="22">
        <f t="shared" si="39"/>
        <v>54</v>
      </c>
      <c r="H82" s="22">
        <f t="shared" si="39"/>
        <v>52</v>
      </c>
      <c r="I82" s="22">
        <f t="shared" si="39"/>
        <v>60</v>
      </c>
      <c r="J82" s="22">
        <f t="shared" si="39"/>
        <v>58</v>
      </c>
      <c r="K82" s="22">
        <f t="shared" si="39"/>
        <v>50</v>
      </c>
      <c r="L82" s="22">
        <f t="shared" si="39"/>
        <v>68</v>
      </c>
      <c r="M82" s="22">
        <f t="shared" si="39"/>
        <v>80</v>
      </c>
      <c r="N82" s="22">
        <f t="shared" si="39"/>
        <v>76</v>
      </c>
      <c r="O82" s="22">
        <f t="shared" si="39"/>
        <v>88</v>
      </c>
      <c r="P82" s="22">
        <f t="shared" si="39"/>
        <v>84</v>
      </c>
      <c r="Q82" s="23">
        <f t="shared" si="39"/>
        <v>96</v>
      </c>
    </row>
    <row r="83" spans="1:19" x14ac:dyDescent="0.2">
      <c r="A83" s="2" t="s">
        <v>20</v>
      </c>
      <c r="B83" s="40">
        <f>VLOOKUP(Teams!A2,$C$115:$N$131,MATCH($S83,$C$115:$N$115,0),FALSE)</f>
        <v>247</v>
      </c>
      <c r="C83" s="41">
        <f>VLOOKUP(Teams!B2,$C$115:$N$131,MATCH($S83,$C$115:$N$115,0),FALSE)</f>
        <v>271</v>
      </c>
      <c r="D83" s="41">
        <f>VLOOKUP(Teams!C2,$C$115:$N$131,MATCH($S83,$C$115:$N$115,0),FALSE)</f>
        <v>264</v>
      </c>
      <c r="E83" s="41">
        <f>VLOOKUP(Teams!D2,$C$115:$N$131,MATCH($S83,$C$115:$N$115,0),FALSE)</f>
        <v>240</v>
      </c>
      <c r="F83" s="41">
        <f>VLOOKUP(Teams!E2,$C$115:$N$131,MATCH($S83,$C$115:$N$115,0),FALSE)</f>
        <v>190</v>
      </c>
      <c r="G83" s="41">
        <f>VLOOKUP(Teams!F2,$C$115:$N$131,MATCH($S83,$C$115:$N$115,0),FALSE)</f>
        <v>255</v>
      </c>
      <c r="H83" s="41">
        <f>VLOOKUP(Teams!G2,$C$115:$N$131,MATCH($S83,$C$115:$N$115,0),FALSE)</f>
        <v>241</v>
      </c>
      <c r="I83" s="41">
        <f>VLOOKUP(Teams!H2,$C$115:$N$131,MATCH($S83,$C$115:$N$115,0),FALSE)</f>
        <v>303</v>
      </c>
      <c r="J83" s="41">
        <f>VLOOKUP(Teams!I2,$C$115:$N$131,MATCH($S83,$C$115:$N$115,0),FALSE)</f>
        <v>194</v>
      </c>
      <c r="K83" s="41">
        <f>VLOOKUP(Teams!J2,$C$115:$N$131,MATCH($S83,$C$115:$N$115,0),FALSE)</f>
        <v>241</v>
      </c>
      <c r="L83" s="41">
        <f>VLOOKUP(Teams!K2,$C$115:$N$131,MATCH($S83,$C$115:$N$115,0),FALSE)</f>
        <v>289</v>
      </c>
      <c r="M83" s="41">
        <f>VLOOKUP(Teams!L2,$C$115:$N$131,MATCH($S83,$C$115:$N$115,0),FALSE)</f>
        <v>231</v>
      </c>
      <c r="N83" s="41">
        <f>VLOOKUP(Teams!M2,$C$115:$N$131,MATCH($S83,$C$115:$N$115,0),FALSE)</f>
        <v>255</v>
      </c>
      <c r="O83" s="41">
        <f>VLOOKUP(Teams!N2,$C$115:$N$131,MATCH($S83,$C$115:$N$115,0),FALSE)</f>
        <v>195</v>
      </c>
      <c r="P83" s="41">
        <f>VLOOKUP(Teams!O2,$C$115:$N$131,MATCH($S83,$C$115:$N$115,0),FALSE)</f>
        <v>269</v>
      </c>
      <c r="Q83" s="42">
        <f>VLOOKUP(Teams!P2,$C$115:$N$131,MATCH($S83,$C$115:$N$115,0),FALSE)</f>
        <v>208</v>
      </c>
      <c r="R83" s="8" t="s">
        <v>20</v>
      </c>
      <c r="S83" s="2" t="s">
        <v>48</v>
      </c>
    </row>
    <row r="84" spans="1:19" x14ac:dyDescent="0.2">
      <c r="B84" s="18">
        <f t="shared" ref="B84:Q84" si="40">RANK(B83,$B83:$Q83,1)</f>
        <v>9</v>
      </c>
      <c r="C84" s="19">
        <f t="shared" si="40"/>
        <v>14</v>
      </c>
      <c r="D84" s="19">
        <f t="shared" si="40"/>
        <v>12</v>
      </c>
      <c r="E84" s="19">
        <f t="shared" si="40"/>
        <v>6</v>
      </c>
      <c r="F84" s="19">
        <f t="shared" si="40"/>
        <v>1</v>
      </c>
      <c r="G84" s="19">
        <f t="shared" si="40"/>
        <v>10</v>
      </c>
      <c r="H84" s="19">
        <f t="shared" si="40"/>
        <v>7</v>
      </c>
      <c r="I84" s="19">
        <f t="shared" si="40"/>
        <v>16</v>
      </c>
      <c r="J84" s="19">
        <f t="shared" si="40"/>
        <v>2</v>
      </c>
      <c r="K84" s="19">
        <f t="shared" si="40"/>
        <v>7</v>
      </c>
      <c r="L84" s="19">
        <f t="shared" si="40"/>
        <v>15</v>
      </c>
      <c r="M84" s="19">
        <f t="shared" si="40"/>
        <v>5</v>
      </c>
      <c r="N84" s="19">
        <f t="shared" si="40"/>
        <v>10</v>
      </c>
      <c r="O84" s="19">
        <f t="shared" si="40"/>
        <v>3</v>
      </c>
      <c r="P84" s="19">
        <f t="shared" si="40"/>
        <v>13</v>
      </c>
      <c r="Q84" s="20">
        <f t="shared" si="40"/>
        <v>4</v>
      </c>
    </row>
    <row r="85" spans="1:19" x14ac:dyDescent="0.2">
      <c r="B85" s="21">
        <f t="shared" ref="B85:Q85" si="41">IF(B84=1,100, IF(B84=2,96, IF(B84=3,92,IF(B84=4,88,IF(B84=5,84,IF(B84=6,80,IF(B84=7,76,IF(B84=8,72,0))))))))+IF(B84=9,68,IF(B84=10,64,IF(B84=11,60,IF(B84=12,58,IF(B84=13,56,IF(B84=14,54,IF(B84=15,52,IF(B84=16,50,0))))))))</f>
        <v>68</v>
      </c>
      <c r="C85" s="22">
        <f t="shared" si="41"/>
        <v>54</v>
      </c>
      <c r="D85" s="22">
        <f t="shared" si="41"/>
        <v>58</v>
      </c>
      <c r="E85" s="22">
        <f t="shared" si="41"/>
        <v>80</v>
      </c>
      <c r="F85" s="22">
        <f t="shared" si="41"/>
        <v>100</v>
      </c>
      <c r="G85" s="22">
        <f t="shared" si="41"/>
        <v>64</v>
      </c>
      <c r="H85" s="22">
        <f t="shared" si="41"/>
        <v>76</v>
      </c>
      <c r="I85" s="22">
        <f t="shared" si="41"/>
        <v>50</v>
      </c>
      <c r="J85" s="22">
        <f t="shared" si="41"/>
        <v>96</v>
      </c>
      <c r="K85" s="22">
        <f t="shared" si="41"/>
        <v>76</v>
      </c>
      <c r="L85" s="22">
        <f t="shared" si="41"/>
        <v>52</v>
      </c>
      <c r="M85" s="22">
        <f t="shared" si="41"/>
        <v>84</v>
      </c>
      <c r="N85" s="22">
        <f t="shared" si="41"/>
        <v>64</v>
      </c>
      <c r="O85" s="22">
        <f t="shared" si="41"/>
        <v>92</v>
      </c>
      <c r="P85" s="22">
        <f t="shared" si="41"/>
        <v>56</v>
      </c>
      <c r="Q85" s="23">
        <f t="shared" si="41"/>
        <v>88</v>
      </c>
    </row>
    <row r="86" spans="1:19" x14ac:dyDescent="0.2">
      <c r="A86" s="2" t="s">
        <v>14</v>
      </c>
      <c r="B86" s="14">
        <f>VLOOKUP(Teams!A2,$C$115:$N$131,MATCH($S86,$C$115:$N$115,0),FALSE)</f>
        <v>0.217</v>
      </c>
      <c r="C86" s="15">
        <f>VLOOKUP(Teams!B2,$C$115:$N$131,MATCH($S86,$C$115:$N$115,0),FALSE)</f>
        <v>0.253</v>
      </c>
      <c r="D86" s="15">
        <f>VLOOKUP(Teams!C2,$C$115:$N$131,MATCH($S86,$C$115:$N$115,0),FALSE)</f>
        <v>0.247</v>
      </c>
      <c r="E86" s="15">
        <f>VLOOKUP(Teams!D2,$C$115:$N$131,MATCH($S86,$C$115:$N$115,0),FALSE)</f>
        <v>0.23100000000000001</v>
      </c>
      <c r="F86" s="15">
        <f>VLOOKUP(Teams!E2,$C$115:$N$131,MATCH($S86,$C$115:$N$115,0),FALSE)</f>
        <v>0.22800000000000001</v>
      </c>
      <c r="G86" s="15">
        <f>VLOOKUP(Teams!F2,$C$115:$N$131,MATCH($S86,$C$115:$N$115,0),FALSE)</f>
        <v>0.23200000000000001</v>
      </c>
      <c r="H86" s="15">
        <f>VLOOKUP(Teams!G2,$C$115:$N$131,MATCH($S86,$C$115:$N$115,0),FALSE)</f>
        <v>0.22900000000000001</v>
      </c>
      <c r="I86" s="15">
        <f>VLOOKUP(Teams!H2,$C$115:$N$131,MATCH($S86,$C$115:$N$115,0),FALSE)</f>
        <v>0.248</v>
      </c>
      <c r="J86" s="15">
        <f>VLOOKUP(Teams!I2,$C$115:$N$131,MATCH($S86,$C$115:$N$115,0),FALSE)</f>
        <v>0.23499999999999999</v>
      </c>
      <c r="K86" s="15">
        <f>VLOOKUP(Teams!J2,$C$115:$N$131,MATCH($S86,$C$115:$N$115,0),FALSE)</f>
        <v>0.26600000000000001</v>
      </c>
      <c r="L86" s="15">
        <f>VLOOKUP(Teams!K2,$C$115:$N$131,MATCH($S86,$C$115:$N$115,0),FALSE)</f>
        <v>0.26600000000000001</v>
      </c>
      <c r="M86" s="15">
        <f>VLOOKUP(Teams!L2,$C$115:$N$131,MATCH($S86,$C$115:$N$115,0),FALSE)</f>
        <v>0.217</v>
      </c>
      <c r="N86" s="15">
        <f>VLOOKUP(Teams!M2,$C$115:$N$131,MATCH($S86,$C$115:$N$115,0),FALSE)</f>
        <v>0.25700000000000001</v>
      </c>
      <c r="O86" s="15">
        <f>VLOOKUP(Teams!N2,$C$115:$N$131,MATCH($S86,$C$115:$N$115,0),FALSE)</f>
        <v>0.23799999999999999</v>
      </c>
      <c r="P86" s="15">
        <f>VLOOKUP(Teams!O2,$C$115:$N$131,MATCH($S86,$C$115:$N$115,0),FALSE)</f>
        <v>0.26200000000000001</v>
      </c>
      <c r="Q86" s="16">
        <f>VLOOKUP(Teams!P2,$C$115:$N$131,MATCH($S86,$C$115:$N$115,0),FALSE)</f>
        <v>0.22800000000000001</v>
      </c>
      <c r="R86" s="8" t="s">
        <v>14</v>
      </c>
      <c r="S86" s="2" t="s">
        <v>50</v>
      </c>
    </row>
    <row r="87" spans="1:19" x14ac:dyDescent="0.2">
      <c r="B87" s="18">
        <f>RANK(B86,$B86:$Q86,1)</f>
        <v>1</v>
      </c>
      <c r="C87" s="19">
        <f t="shared" ref="C87:Q87" si="42">RANK(C86,$B86:$Q86,1)</f>
        <v>12</v>
      </c>
      <c r="D87" s="19">
        <f t="shared" si="42"/>
        <v>10</v>
      </c>
      <c r="E87" s="19">
        <f t="shared" si="42"/>
        <v>6</v>
      </c>
      <c r="F87" s="19">
        <f t="shared" si="42"/>
        <v>3</v>
      </c>
      <c r="G87" s="19">
        <f t="shared" si="42"/>
        <v>7</v>
      </c>
      <c r="H87" s="19">
        <f t="shared" si="42"/>
        <v>5</v>
      </c>
      <c r="I87" s="19">
        <f t="shared" si="42"/>
        <v>11</v>
      </c>
      <c r="J87" s="19">
        <f t="shared" si="42"/>
        <v>8</v>
      </c>
      <c r="K87" s="19">
        <f t="shared" si="42"/>
        <v>15</v>
      </c>
      <c r="L87" s="19">
        <f t="shared" si="42"/>
        <v>15</v>
      </c>
      <c r="M87" s="19">
        <f t="shared" si="42"/>
        <v>1</v>
      </c>
      <c r="N87" s="19">
        <f t="shared" si="42"/>
        <v>13</v>
      </c>
      <c r="O87" s="19">
        <f t="shared" si="42"/>
        <v>9</v>
      </c>
      <c r="P87" s="19">
        <f t="shared" si="42"/>
        <v>14</v>
      </c>
      <c r="Q87" s="20">
        <f t="shared" si="42"/>
        <v>3</v>
      </c>
    </row>
    <row r="88" spans="1:19" x14ac:dyDescent="0.2">
      <c r="B88" s="21">
        <f t="shared" ref="B88:Q88" si="43">IF(B87=1,100, IF(B87=2,96, IF(B87=3,92,IF(B87=4,88,IF(B87=5,84,IF(B87=6,80,IF(B87=7,76,IF(B87=8,72,0))))))))+IF(B87=9,68,IF(B87=10,64,IF(B87=11,60,IF(B87=12,58,IF(B87=13,56,IF(B87=14,54,IF(B87=15,52,IF(B87=16,50,0))))))))</f>
        <v>100</v>
      </c>
      <c r="C88" s="22">
        <f t="shared" si="43"/>
        <v>58</v>
      </c>
      <c r="D88" s="22">
        <f t="shared" si="43"/>
        <v>64</v>
      </c>
      <c r="E88" s="22">
        <f t="shared" si="43"/>
        <v>80</v>
      </c>
      <c r="F88" s="22">
        <f t="shared" si="43"/>
        <v>92</v>
      </c>
      <c r="G88" s="22">
        <f t="shared" si="43"/>
        <v>76</v>
      </c>
      <c r="H88" s="22">
        <f t="shared" si="43"/>
        <v>84</v>
      </c>
      <c r="I88" s="22">
        <f t="shared" si="43"/>
        <v>60</v>
      </c>
      <c r="J88" s="22">
        <f t="shared" si="43"/>
        <v>72</v>
      </c>
      <c r="K88" s="22">
        <f t="shared" si="43"/>
        <v>52</v>
      </c>
      <c r="L88" s="22">
        <f t="shared" si="43"/>
        <v>52</v>
      </c>
      <c r="M88" s="22">
        <f t="shared" si="43"/>
        <v>100</v>
      </c>
      <c r="N88" s="22">
        <f t="shared" si="43"/>
        <v>56</v>
      </c>
      <c r="O88" s="22">
        <f t="shared" si="43"/>
        <v>68</v>
      </c>
      <c r="P88" s="22">
        <f t="shared" si="43"/>
        <v>54</v>
      </c>
      <c r="Q88" s="23">
        <f t="shared" si="43"/>
        <v>92</v>
      </c>
    </row>
    <row r="89" spans="1:19" x14ac:dyDescent="0.2">
      <c r="B89" s="27"/>
      <c r="C89" s="27"/>
      <c r="D89" s="27"/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</row>
    <row r="90" spans="1:19" x14ac:dyDescent="0.2">
      <c r="B90" s="28">
        <f t="shared" ref="B90:Q90" si="44">B88+B85+B82+B79+B76+B73+B70+B67+B62+B59</f>
        <v>820</v>
      </c>
      <c r="C90" s="29">
        <f t="shared" si="44"/>
        <v>582</v>
      </c>
      <c r="D90" s="29">
        <f t="shared" si="44"/>
        <v>690</v>
      </c>
      <c r="E90" s="29">
        <f t="shared" si="44"/>
        <v>784</v>
      </c>
      <c r="F90" s="29">
        <f t="shared" si="44"/>
        <v>872</v>
      </c>
      <c r="G90" s="29">
        <f t="shared" si="44"/>
        <v>754</v>
      </c>
      <c r="H90" s="29">
        <f t="shared" si="44"/>
        <v>804</v>
      </c>
      <c r="I90" s="29">
        <f t="shared" si="44"/>
        <v>636</v>
      </c>
      <c r="J90" s="29">
        <f t="shared" si="44"/>
        <v>680</v>
      </c>
      <c r="K90" s="29">
        <f t="shared" si="44"/>
        <v>582</v>
      </c>
      <c r="L90" s="29">
        <f t="shared" si="44"/>
        <v>612</v>
      </c>
      <c r="M90" s="29">
        <f t="shared" si="44"/>
        <v>900</v>
      </c>
      <c r="N90" s="29">
        <f t="shared" si="44"/>
        <v>664</v>
      </c>
      <c r="O90" s="29">
        <f t="shared" si="44"/>
        <v>718</v>
      </c>
      <c r="P90" s="29">
        <f t="shared" si="44"/>
        <v>600</v>
      </c>
      <c r="Q90" s="30">
        <f t="shared" si="44"/>
        <v>916</v>
      </c>
    </row>
    <row r="91" spans="1:19" ht="15.75" x14ac:dyDescent="0.25">
      <c r="A91" s="10"/>
      <c r="B91" s="31" t="str">
        <f>Teams!A1</f>
        <v>ARZ</v>
      </c>
      <c r="C91" s="32" t="str">
        <f>Teams!B1</f>
        <v>BTR</v>
      </c>
      <c r="D91" s="32" t="str">
        <f>Teams!C1</f>
        <v>CDK</v>
      </c>
      <c r="E91" s="32" t="str">
        <f>Teams!D1</f>
        <v>CHB</v>
      </c>
      <c r="F91" s="32" t="str">
        <f>Teams!E1</f>
        <v>DET</v>
      </c>
      <c r="G91" s="32" t="str">
        <f>Teams!F1</f>
        <v>HUD</v>
      </c>
      <c r="H91" s="32" t="str">
        <f>Teams!G1</f>
        <v>MAM</v>
      </c>
      <c r="I91" s="32" t="str">
        <f>Teams!H1</f>
        <v>MLL</v>
      </c>
      <c r="J91" s="32" t="str">
        <f>Teams!I1</f>
        <v>NYU</v>
      </c>
      <c r="K91" s="32" t="str">
        <f>Teams!J1</f>
        <v>PCR</v>
      </c>
      <c r="L91" s="32" t="str">
        <f>Teams!K1</f>
        <v>PMV</v>
      </c>
      <c r="M91" s="32" t="str">
        <f>Teams!L1</f>
        <v>PRT</v>
      </c>
      <c r="N91" s="32" t="str">
        <f>Teams!M1</f>
        <v>SEA</v>
      </c>
      <c r="O91" s="32" t="str">
        <f>Teams!N1</f>
        <v>SPS</v>
      </c>
      <c r="P91" s="32" t="str">
        <f>Teams!O1</f>
        <v>SBS</v>
      </c>
      <c r="Q91" s="33" t="str">
        <f>Teams!P1</f>
        <v>TDR</v>
      </c>
      <c r="R91" s="12"/>
    </row>
    <row r="93" spans="1:19" x14ac:dyDescent="0.2"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</row>
    <row r="94" spans="1:19" x14ac:dyDescent="0.2">
      <c r="B94" t="s">
        <v>31</v>
      </c>
      <c r="C94"/>
      <c r="D94" t="s">
        <v>32</v>
      </c>
      <c r="E94" t="s">
        <v>76</v>
      </c>
      <c r="F94" t="s">
        <v>33</v>
      </c>
      <c r="G94" t="s">
        <v>34</v>
      </c>
      <c r="H94" t="s">
        <v>35</v>
      </c>
      <c r="I94" t="s">
        <v>36</v>
      </c>
      <c r="J94" t="s">
        <v>37</v>
      </c>
      <c r="K94" t="s">
        <v>38</v>
      </c>
      <c r="L94" t="s">
        <v>39</v>
      </c>
      <c r="M94" t="s">
        <v>40</v>
      </c>
      <c r="N94" t="s">
        <v>41</v>
      </c>
    </row>
    <row r="95" spans="1:19" x14ac:dyDescent="0.2">
      <c r="B95">
        <v>2023</v>
      </c>
      <c r="C95" t="s">
        <v>80</v>
      </c>
      <c r="D95">
        <v>0.26400000000000001</v>
      </c>
      <c r="E95">
        <v>2874</v>
      </c>
      <c r="F95">
        <v>392</v>
      </c>
      <c r="G95">
        <v>758</v>
      </c>
      <c r="H95">
        <v>144</v>
      </c>
      <c r="I95">
        <v>8</v>
      </c>
      <c r="J95">
        <v>142</v>
      </c>
      <c r="K95">
        <v>379</v>
      </c>
      <c r="L95">
        <v>34</v>
      </c>
      <c r="M95">
        <v>7</v>
      </c>
      <c r="N95">
        <v>21</v>
      </c>
    </row>
    <row r="96" spans="1:19" x14ac:dyDescent="0.2">
      <c r="B96">
        <v>2023</v>
      </c>
      <c r="C96" t="s">
        <v>87</v>
      </c>
      <c r="D96">
        <v>0.25600000000000001</v>
      </c>
      <c r="E96">
        <v>2801</v>
      </c>
      <c r="F96">
        <v>380</v>
      </c>
      <c r="G96">
        <v>717</v>
      </c>
      <c r="H96">
        <v>192</v>
      </c>
      <c r="I96">
        <v>13</v>
      </c>
      <c r="J96">
        <v>100</v>
      </c>
      <c r="K96">
        <v>369</v>
      </c>
      <c r="L96">
        <v>90</v>
      </c>
      <c r="M96">
        <v>21</v>
      </c>
      <c r="N96">
        <v>46</v>
      </c>
    </row>
    <row r="97" spans="2:14" x14ac:dyDescent="0.2">
      <c r="B97">
        <v>2023</v>
      </c>
      <c r="C97" t="s">
        <v>89</v>
      </c>
      <c r="D97">
        <v>0.254</v>
      </c>
      <c r="E97">
        <v>2853</v>
      </c>
      <c r="F97">
        <v>352</v>
      </c>
      <c r="G97">
        <v>725</v>
      </c>
      <c r="H97">
        <v>142</v>
      </c>
      <c r="I97">
        <v>8</v>
      </c>
      <c r="J97">
        <v>107</v>
      </c>
      <c r="K97">
        <v>339</v>
      </c>
      <c r="L97">
        <v>25</v>
      </c>
      <c r="M97">
        <v>11</v>
      </c>
      <c r="N97">
        <v>35</v>
      </c>
    </row>
    <row r="98" spans="2:14" x14ac:dyDescent="0.2">
      <c r="B98">
        <v>2023</v>
      </c>
      <c r="C98" t="s">
        <v>98</v>
      </c>
      <c r="D98">
        <v>0.253</v>
      </c>
      <c r="E98">
        <v>2848</v>
      </c>
      <c r="F98">
        <v>338</v>
      </c>
      <c r="G98">
        <v>720</v>
      </c>
      <c r="H98">
        <v>173</v>
      </c>
      <c r="I98">
        <v>7</v>
      </c>
      <c r="J98">
        <v>79</v>
      </c>
      <c r="K98">
        <v>329</v>
      </c>
      <c r="L98">
        <v>24</v>
      </c>
      <c r="M98">
        <v>7</v>
      </c>
      <c r="N98">
        <v>48</v>
      </c>
    </row>
    <row r="99" spans="2:14" x14ac:dyDescent="0.2">
      <c r="B99">
        <v>2023</v>
      </c>
      <c r="C99" t="s">
        <v>102</v>
      </c>
      <c r="D99">
        <v>0.247</v>
      </c>
      <c r="E99">
        <v>2903</v>
      </c>
      <c r="F99">
        <v>384</v>
      </c>
      <c r="G99">
        <v>716</v>
      </c>
      <c r="H99">
        <v>133</v>
      </c>
      <c r="I99">
        <v>11</v>
      </c>
      <c r="J99">
        <v>119</v>
      </c>
      <c r="K99">
        <v>369</v>
      </c>
      <c r="L99">
        <v>18</v>
      </c>
      <c r="M99">
        <v>8</v>
      </c>
      <c r="N99">
        <v>45</v>
      </c>
    </row>
    <row r="100" spans="2:14" x14ac:dyDescent="0.2">
      <c r="B100">
        <v>2023</v>
      </c>
      <c r="C100" t="s">
        <v>52</v>
      </c>
      <c r="D100">
        <v>0.245</v>
      </c>
      <c r="E100">
        <v>2823</v>
      </c>
      <c r="F100">
        <v>335</v>
      </c>
      <c r="G100">
        <v>693</v>
      </c>
      <c r="H100">
        <v>118</v>
      </c>
      <c r="I100">
        <v>14</v>
      </c>
      <c r="J100">
        <v>89</v>
      </c>
      <c r="K100">
        <v>323</v>
      </c>
      <c r="L100">
        <v>34</v>
      </c>
      <c r="M100">
        <v>18</v>
      </c>
      <c r="N100">
        <v>32</v>
      </c>
    </row>
    <row r="101" spans="2:14" x14ac:dyDescent="0.2">
      <c r="B101">
        <v>2023</v>
      </c>
      <c r="C101" t="s">
        <v>99</v>
      </c>
      <c r="D101">
        <v>0.24199999999999999</v>
      </c>
      <c r="E101">
        <v>2850</v>
      </c>
      <c r="F101">
        <v>310</v>
      </c>
      <c r="G101">
        <v>691</v>
      </c>
      <c r="H101">
        <v>140</v>
      </c>
      <c r="I101">
        <v>20</v>
      </c>
      <c r="J101">
        <v>72</v>
      </c>
      <c r="K101">
        <v>292</v>
      </c>
      <c r="L101">
        <v>37</v>
      </c>
      <c r="M101">
        <v>19</v>
      </c>
      <c r="N101">
        <v>51</v>
      </c>
    </row>
    <row r="102" spans="2:14" x14ac:dyDescent="0.2">
      <c r="B102">
        <v>2023</v>
      </c>
      <c r="C102" t="s">
        <v>97</v>
      </c>
      <c r="D102">
        <v>0.24199999999999999</v>
      </c>
      <c r="E102">
        <v>2792</v>
      </c>
      <c r="F102">
        <v>352</v>
      </c>
      <c r="G102">
        <v>676</v>
      </c>
      <c r="H102">
        <v>115</v>
      </c>
      <c r="I102">
        <v>17</v>
      </c>
      <c r="J102">
        <v>103</v>
      </c>
      <c r="K102">
        <v>342</v>
      </c>
      <c r="L102">
        <v>41</v>
      </c>
      <c r="M102">
        <v>9</v>
      </c>
      <c r="N102">
        <v>39</v>
      </c>
    </row>
    <row r="103" spans="2:14" x14ac:dyDescent="0.2">
      <c r="B103">
        <v>2023</v>
      </c>
      <c r="C103" t="s">
        <v>101</v>
      </c>
      <c r="D103">
        <v>0.24199999999999999</v>
      </c>
      <c r="E103">
        <v>2756</v>
      </c>
      <c r="F103">
        <v>291</v>
      </c>
      <c r="G103">
        <v>667</v>
      </c>
      <c r="H103">
        <v>113</v>
      </c>
      <c r="I103">
        <v>4</v>
      </c>
      <c r="J103">
        <v>78</v>
      </c>
      <c r="K103">
        <v>279</v>
      </c>
      <c r="L103">
        <v>60</v>
      </c>
      <c r="M103">
        <v>18</v>
      </c>
      <c r="N103">
        <v>41</v>
      </c>
    </row>
    <row r="104" spans="2:14" x14ac:dyDescent="0.2">
      <c r="B104">
        <v>2023</v>
      </c>
      <c r="C104" t="s">
        <v>43</v>
      </c>
      <c r="D104">
        <v>0.24199999999999999</v>
      </c>
      <c r="E104">
        <v>2806</v>
      </c>
      <c r="F104">
        <v>292</v>
      </c>
      <c r="G104">
        <v>678</v>
      </c>
      <c r="H104">
        <v>138</v>
      </c>
      <c r="I104">
        <v>16</v>
      </c>
      <c r="J104">
        <v>68</v>
      </c>
      <c r="K104">
        <v>278</v>
      </c>
      <c r="L104">
        <v>9</v>
      </c>
      <c r="M104">
        <v>2</v>
      </c>
      <c r="N104">
        <v>43</v>
      </c>
    </row>
    <row r="105" spans="2:14" x14ac:dyDescent="0.2">
      <c r="B105">
        <v>2023</v>
      </c>
      <c r="C105" t="s">
        <v>82</v>
      </c>
      <c r="D105">
        <v>0.23899999999999999</v>
      </c>
      <c r="E105">
        <v>2797</v>
      </c>
      <c r="F105">
        <v>329</v>
      </c>
      <c r="G105">
        <v>668</v>
      </c>
      <c r="H105">
        <v>144</v>
      </c>
      <c r="I105">
        <v>11</v>
      </c>
      <c r="J105">
        <v>89</v>
      </c>
      <c r="K105">
        <v>320</v>
      </c>
      <c r="L105">
        <v>30</v>
      </c>
      <c r="M105">
        <v>18</v>
      </c>
      <c r="N105">
        <v>38</v>
      </c>
    </row>
    <row r="106" spans="2:14" x14ac:dyDescent="0.2">
      <c r="B106">
        <v>2023</v>
      </c>
      <c r="C106" t="s">
        <v>91</v>
      </c>
      <c r="D106">
        <v>0.23699999999999999</v>
      </c>
      <c r="E106">
        <v>2756</v>
      </c>
      <c r="F106">
        <v>284</v>
      </c>
      <c r="G106">
        <v>652</v>
      </c>
      <c r="H106">
        <v>139</v>
      </c>
      <c r="I106">
        <v>10</v>
      </c>
      <c r="J106">
        <v>75</v>
      </c>
      <c r="K106">
        <v>264</v>
      </c>
      <c r="L106">
        <v>31</v>
      </c>
      <c r="M106">
        <v>13</v>
      </c>
      <c r="N106">
        <v>23</v>
      </c>
    </row>
    <row r="107" spans="2:14" x14ac:dyDescent="0.2">
      <c r="B107">
        <v>2023</v>
      </c>
      <c r="C107" t="s">
        <v>42</v>
      </c>
      <c r="D107">
        <v>0.23</v>
      </c>
      <c r="E107">
        <v>2833</v>
      </c>
      <c r="F107">
        <v>366</v>
      </c>
      <c r="G107">
        <v>652</v>
      </c>
      <c r="H107">
        <v>122</v>
      </c>
      <c r="I107">
        <v>7</v>
      </c>
      <c r="J107">
        <v>129</v>
      </c>
      <c r="K107">
        <v>355</v>
      </c>
      <c r="L107">
        <v>29</v>
      </c>
      <c r="M107">
        <v>12</v>
      </c>
      <c r="N107">
        <v>36</v>
      </c>
    </row>
    <row r="108" spans="2:14" x14ac:dyDescent="0.2">
      <c r="B108">
        <v>2023</v>
      </c>
      <c r="C108" t="s">
        <v>85</v>
      </c>
      <c r="D108">
        <v>0.224</v>
      </c>
      <c r="E108">
        <v>2802</v>
      </c>
      <c r="F108">
        <v>335</v>
      </c>
      <c r="G108">
        <v>627</v>
      </c>
      <c r="H108">
        <v>135</v>
      </c>
      <c r="I108">
        <v>16</v>
      </c>
      <c r="J108">
        <v>112</v>
      </c>
      <c r="K108">
        <v>325</v>
      </c>
      <c r="L108">
        <v>33</v>
      </c>
      <c r="M108">
        <v>9</v>
      </c>
      <c r="N108">
        <v>27</v>
      </c>
    </row>
    <row r="109" spans="2:14" x14ac:dyDescent="0.2">
      <c r="B109">
        <v>2023</v>
      </c>
      <c r="C109" t="s">
        <v>51</v>
      </c>
      <c r="D109">
        <v>0.221</v>
      </c>
      <c r="E109">
        <v>2729</v>
      </c>
      <c r="F109">
        <v>285</v>
      </c>
      <c r="G109">
        <v>603</v>
      </c>
      <c r="H109">
        <v>105</v>
      </c>
      <c r="I109">
        <v>14</v>
      </c>
      <c r="J109">
        <v>113</v>
      </c>
      <c r="K109">
        <v>279</v>
      </c>
      <c r="L109">
        <v>12</v>
      </c>
      <c r="M109">
        <v>3</v>
      </c>
      <c r="N109">
        <v>28</v>
      </c>
    </row>
    <row r="110" spans="2:14" x14ac:dyDescent="0.2">
      <c r="B110">
        <v>2023</v>
      </c>
      <c r="C110" t="s">
        <v>92</v>
      </c>
      <c r="D110">
        <v>0.219</v>
      </c>
      <c r="E110">
        <v>2668</v>
      </c>
      <c r="F110">
        <v>286</v>
      </c>
      <c r="G110">
        <v>584</v>
      </c>
      <c r="H110">
        <v>103</v>
      </c>
      <c r="I110">
        <v>11</v>
      </c>
      <c r="J110">
        <v>71</v>
      </c>
      <c r="K110">
        <v>263</v>
      </c>
      <c r="L110">
        <v>51</v>
      </c>
      <c r="M110">
        <v>16</v>
      </c>
      <c r="N110">
        <v>46</v>
      </c>
    </row>
    <row r="111" spans="2:14" x14ac:dyDescent="0.2">
      <c r="B111"/>
      <c r="C111"/>
      <c r="D111"/>
      <c r="E111"/>
      <c r="F111"/>
      <c r="G111"/>
      <c r="H111"/>
      <c r="I111"/>
      <c r="J111"/>
      <c r="K111"/>
      <c r="L111"/>
      <c r="M111"/>
      <c r="N111"/>
    </row>
    <row r="112" spans="2:14" x14ac:dyDescent="0.2">
      <c r="B112" s="45"/>
      <c r="C112"/>
      <c r="D112">
        <v>0.24099999999999999</v>
      </c>
      <c r="E112">
        <v>44891</v>
      </c>
      <c r="F112">
        <v>5311</v>
      </c>
      <c r="G112">
        <v>10827</v>
      </c>
      <c r="H112">
        <v>2156</v>
      </c>
      <c r="I112">
        <v>187</v>
      </c>
      <c r="J112">
        <v>1546</v>
      </c>
      <c r="K112">
        <v>5105</v>
      </c>
      <c r="L112">
        <v>558</v>
      </c>
      <c r="M112">
        <v>191</v>
      </c>
      <c r="N112">
        <v>599</v>
      </c>
    </row>
    <row r="113" spans="2:14" x14ac:dyDescent="0.2">
      <c r="H113" s="34"/>
      <c r="I113" s="34"/>
      <c r="J113" s="34"/>
      <c r="K113" s="34"/>
      <c r="L113" s="34"/>
      <c r="M113" s="34"/>
    </row>
    <row r="114" spans="2:14" x14ac:dyDescent="0.2">
      <c r="H114" s="34"/>
      <c r="I114" s="34"/>
      <c r="J114" s="34"/>
      <c r="K114" s="34"/>
      <c r="L114" s="34"/>
      <c r="M114" s="34"/>
    </row>
    <row r="115" spans="2:14" x14ac:dyDescent="0.2">
      <c r="B115" t="s">
        <v>31</v>
      </c>
      <c r="C115"/>
      <c r="D115" t="s">
        <v>12</v>
      </c>
      <c r="E115" t="s">
        <v>44</v>
      </c>
      <c r="F115" t="s">
        <v>45</v>
      </c>
      <c r="G115" t="s">
        <v>46</v>
      </c>
      <c r="H115" t="s">
        <v>34</v>
      </c>
      <c r="I115" t="s">
        <v>33</v>
      </c>
      <c r="J115" t="s">
        <v>47</v>
      </c>
      <c r="K115" t="s">
        <v>37</v>
      </c>
      <c r="L115" t="s">
        <v>48</v>
      </c>
      <c r="M115" t="s">
        <v>49</v>
      </c>
      <c r="N115" t="s">
        <v>50</v>
      </c>
    </row>
    <row r="116" spans="2:14" x14ac:dyDescent="0.2">
      <c r="B116">
        <v>2023</v>
      </c>
      <c r="C116" t="s">
        <v>87</v>
      </c>
      <c r="D116">
        <v>2.95</v>
      </c>
      <c r="E116">
        <v>52</v>
      </c>
      <c r="F116">
        <v>30</v>
      </c>
      <c r="G116">
        <v>739.1</v>
      </c>
      <c r="H116">
        <v>632</v>
      </c>
      <c r="I116">
        <v>253</v>
      </c>
      <c r="J116">
        <v>242</v>
      </c>
      <c r="K116">
        <v>58</v>
      </c>
      <c r="L116">
        <v>208</v>
      </c>
      <c r="M116">
        <v>757</v>
      </c>
      <c r="N116">
        <v>0.22800000000000001</v>
      </c>
    </row>
    <row r="117" spans="2:14" x14ac:dyDescent="0.2">
      <c r="B117">
        <v>2023</v>
      </c>
      <c r="C117" t="s">
        <v>42</v>
      </c>
      <c r="D117">
        <v>3.12</v>
      </c>
      <c r="E117">
        <v>45</v>
      </c>
      <c r="F117">
        <v>37</v>
      </c>
      <c r="G117">
        <v>756.1</v>
      </c>
      <c r="H117">
        <v>599</v>
      </c>
      <c r="I117">
        <v>281</v>
      </c>
      <c r="J117">
        <v>262</v>
      </c>
      <c r="K117">
        <v>95</v>
      </c>
      <c r="L117">
        <v>247</v>
      </c>
      <c r="M117">
        <v>746</v>
      </c>
      <c r="N117">
        <v>0.217</v>
      </c>
    </row>
    <row r="118" spans="2:14" x14ac:dyDescent="0.2">
      <c r="B118">
        <v>2023</v>
      </c>
      <c r="C118" t="s">
        <v>43</v>
      </c>
      <c r="D118">
        <v>3.16</v>
      </c>
      <c r="E118">
        <v>43</v>
      </c>
      <c r="F118">
        <v>39</v>
      </c>
      <c r="G118">
        <v>746.2</v>
      </c>
      <c r="H118">
        <v>639</v>
      </c>
      <c r="I118">
        <v>276</v>
      </c>
      <c r="J118">
        <v>262</v>
      </c>
      <c r="K118">
        <v>83</v>
      </c>
      <c r="L118">
        <v>190</v>
      </c>
      <c r="M118">
        <v>675</v>
      </c>
      <c r="N118">
        <v>0.22800000000000001</v>
      </c>
    </row>
    <row r="119" spans="2:14" x14ac:dyDescent="0.2">
      <c r="B119">
        <v>2023</v>
      </c>
      <c r="C119" t="s">
        <v>91</v>
      </c>
      <c r="D119">
        <v>3.27</v>
      </c>
      <c r="E119">
        <v>38</v>
      </c>
      <c r="F119">
        <v>44</v>
      </c>
      <c r="G119">
        <v>728.2</v>
      </c>
      <c r="H119">
        <v>620</v>
      </c>
      <c r="I119">
        <v>282</v>
      </c>
      <c r="J119">
        <v>265</v>
      </c>
      <c r="K119">
        <v>77</v>
      </c>
      <c r="L119">
        <v>241</v>
      </c>
      <c r="M119">
        <v>638</v>
      </c>
      <c r="N119">
        <v>0.22900000000000001</v>
      </c>
    </row>
    <row r="120" spans="2:14" x14ac:dyDescent="0.2">
      <c r="B120">
        <v>2023</v>
      </c>
      <c r="C120" t="s">
        <v>80</v>
      </c>
      <c r="D120">
        <v>3.38</v>
      </c>
      <c r="E120">
        <v>57</v>
      </c>
      <c r="F120">
        <v>25</v>
      </c>
      <c r="G120">
        <v>750.2</v>
      </c>
      <c r="H120">
        <v>598</v>
      </c>
      <c r="I120">
        <v>299</v>
      </c>
      <c r="J120">
        <v>282</v>
      </c>
      <c r="K120">
        <v>78</v>
      </c>
      <c r="L120">
        <v>231</v>
      </c>
      <c r="M120">
        <v>708</v>
      </c>
      <c r="N120">
        <v>0.217</v>
      </c>
    </row>
    <row r="121" spans="2:14" x14ac:dyDescent="0.2">
      <c r="B121">
        <v>2023</v>
      </c>
      <c r="C121" t="s">
        <v>52</v>
      </c>
      <c r="D121">
        <v>3.44</v>
      </c>
      <c r="E121">
        <v>41</v>
      </c>
      <c r="F121">
        <v>41</v>
      </c>
      <c r="G121">
        <v>751</v>
      </c>
      <c r="H121">
        <v>651</v>
      </c>
      <c r="I121">
        <v>309</v>
      </c>
      <c r="J121">
        <v>287</v>
      </c>
      <c r="K121">
        <v>98</v>
      </c>
      <c r="L121">
        <v>255</v>
      </c>
      <c r="M121">
        <v>639</v>
      </c>
      <c r="N121">
        <v>0.23200000000000001</v>
      </c>
    </row>
    <row r="122" spans="2:14" x14ac:dyDescent="0.2">
      <c r="B122">
        <v>2023</v>
      </c>
      <c r="C122" s="45" t="s">
        <v>82</v>
      </c>
      <c r="D122">
        <v>3.48</v>
      </c>
      <c r="E122">
        <v>40</v>
      </c>
      <c r="F122">
        <v>42</v>
      </c>
      <c r="G122">
        <v>740.1</v>
      </c>
      <c r="H122">
        <v>642</v>
      </c>
      <c r="I122">
        <v>308</v>
      </c>
      <c r="J122">
        <v>286</v>
      </c>
      <c r="K122">
        <v>88</v>
      </c>
      <c r="L122">
        <v>240</v>
      </c>
      <c r="M122">
        <v>687</v>
      </c>
      <c r="N122">
        <v>0.23100000000000001</v>
      </c>
    </row>
    <row r="123" spans="2:14" x14ac:dyDescent="0.2">
      <c r="B123">
        <v>2023</v>
      </c>
      <c r="C123" t="s">
        <v>51</v>
      </c>
      <c r="D123">
        <v>3.76</v>
      </c>
      <c r="E123">
        <v>36</v>
      </c>
      <c r="F123">
        <v>46</v>
      </c>
      <c r="G123">
        <v>729.1</v>
      </c>
      <c r="H123">
        <v>652</v>
      </c>
      <c r="I123">
        <v>312</v>
      </c>
      <c r="J123">
        <v>305</v>
      </c>
      <c r="K123">
        <v>109</v>
      </c>
      <c r="L123">
        <v>194</v>
      </c>
      <c r="M123">
        <v>668</v>
      </c>
      <c r="N123">
        <v>0.23499999999999999</v>
      </c>
    </row>
    <row r="124" spans="2:14" x14ac:dyDescent="0.2">
      <c r="B124">
        <v>2023</v>
      </c>
      <c r="C124" t="s">
        <v>102</v>
      </c>
      <c r="D124">
        <v>3.78</v>
      </c>
      <c r="E124">
        <v>49</v>
      </c>
      <c r="F124">
        <v>33</v>
      </c>
      <c r="G124">
        <v>765</v>
      </c>
      <c r="H124">
        <v>725</v>
      </c>
      <c r="I124">
        <v>352</v>
      </c>
      <c r="J124">
        <v>321</v>
      </c>
      <c r="K124">
        <v>101</v>
      </c>
      <c r="L124">
        <v>264</v>
      </c>
      <c r="M124">
        <v>647</v>
      </c>
      <c r="N124">
        <v>0.247</v>
      </c>
    </row>
    <row r="125" spans="2:14" x14ac:dyDescent="0.2">
      <c r="B125">
        <v>2023</v>
      </c>
      <c r="C125" t="s">
        <v>89</v>
      </c>
      <c r="D125">
        <v>4.0199999999999996</v>
      </c>
      <c r="E125">
        <v>36</v>
      </c>
      <c r="F125">
        <v>46</v>
      </c>
      <c r="G125">
        <v>734.1</v>
      </c>
      <c r="H125">
        <v>663</v>
      </c>
      <c r="I125">
        <v>344</v>
      </c>
      <c r="J125">
        <v>328</v>
      </c>
      <c r="K125">
        <v>119</v>
      </c>
      <c r="L125">
        <v>195</v>
      </c>
      <c r="M125">
        <v>729</v>
      </c>
      <c r="N125">
        <v>0.23799999999999999</v>
      </c>
    </row>
    <row r="126" spans="2:14" x14ac:dyDescent="0.2">
      <c r="B126">
        <v>2023</v>
      </c>
      <c r="C126" t="s">
        <v>85</v>
      </c>
      <c r="D126">
        <v>4.03</v>
      </c>
      <c r="E126">
        <v>43</v>
      </c>
      <c r="F126">
        <v>39</v>
      </c>
      <c r="G126">
        <v>748.2</v>
      </c>
      <c r="H126">
        <v>739</v>
      </c>
      <c r="I126">
        <v>349</v>
      </c>
      <c r="J126">
        <v>335</v>
      </c>
      <c r="K126">
        <v>102</v>
      </c>
      <c r="L126">
        <v>255</v>
      </c>
      <c r="M126">
        <v>703</v>
      </c>
      <c r="N126">
        <v>0.25700000000000001</v>
      </c>
    </row>
    <row r="127" spans="2:14" x14ac:dyDescent="0.2">
      <c r="B127">
        <v>2023</v>
      </c>
      <c r="C127" t="s">
        <v>97</v>
      </c>
      <c r="D127">
        <v>4.0999999999999996</v>
      </c>
      <c r="E127">
        <v>44</v>
      </c>
      <c r="F127">
        <v>38</v>
      </c>
      <c r="G127">
        <v>732.2</v>
      </c>
      <c r="H127">
        <v>692</v>
      </c>
      <c r="I127">
        <v>363</v>
      </c>
      <c r="J127">
        <v>334</v>
      </c>
      <c r="K127">
        <v>99</v>
      </c>
      <c r="L127">
        <v>303</v>
      </c>
      <c r="M127">
        <v>671</v>
      </c>
      <c r="N127">
        <v>0.248</v>
      </c>
    </row>
    <row r="128" spans="2:14" x14ac:dyDescent="0.2">
      <c r="B128">
        <v>2023</v>
      </c>
      <c r="C128" t="s">
        <v>98</v>
      </c>
      <c r="D128">
        <v>4.1900000000000004</v>
      </c>
      <c r="E128">
        <v>39</v>
      </c>
      <c r="F128">
        <v>43</v>
      </c>
      <c r="G128">
        <v>747.2</v>
      </c>
      <c r="H128">
        <v>757</v>
      </c>
      <c r="I128">
        <v>373</v>
      </c>
      <c r="J128">
        <v>348</v>
      </c>
      <c r="K128">
        <v>104</v>
      </c>
      <c r="L128">
        <v>269</v>
      </c>
      <c r="M128">
        <v>723</v>
      </c>
      <c r="N128">
        <v>0.26200000000000001</v>
      </c>
    </row>
    <row r="129" spans="2:17" x14ac:dyDescent="0.2">
      <c r="B129">
        <v>2023</v>
      </c>
      <c r="C129" t="s">
        <v>92</v>
      </c>
      <c r="D129">
        <v>4.49</v>
      </c>
      <c r="E129">
        <v>31</v>
      </c>
      <c r="F129">
        <v>51</v>
      </c>
      <c r="G129">
        <v>719.2</v>
      </c>
      <c r="H129">
        <v>743</v>
      </c>
      <c r="I129">
        <v>379</v>
      </c>
      <c r="J129">
        <v>359</v>
      </c>
      <c r="K129">
        <v>108</v>
      </c>
      <c r="L129">
        <v>241</v>
      </c>
      <c r="M129">
        <v>556</v>
      </c>
      <c r="N129">
        <v>0.26600000000000001</v>
      </c>
    </row>
    <row r="130" spans="2:17" x14ac:dyDescent="0.2">
      <c r="B130">
        <v>2023</v>
      </c>
      <c r="C130" t="s">
        <v>101</v>
      </c>
      <c r="D130">
        <v>4.62</v>
      </c>
      <c r="E130">
        <v>32</v>
      </c>
      <c r="F130">
        <v>50</v>
      </c>
      <c r="G130">
        <v>722.1</v>
      </c>
      <c r="H130">
        <v>750</v>
      </c>
      <c r="I130">
        <v>395</v>
      </c>
      <c r="J130">
        <v>371</v>
      </c>
      <c r="K130">
        <v>93</v>
      </c>
      <c r="L130">
        <v>289</v>
      </c>
      <c r="M130">
        <v>677</v>
      </c>
      <c r="N130">
        <v>0.26600000000000001</v>
      </c>
    </row>
    <row r="131" spans="2:17" x14ac:dyDescent="0.2">
      <c r="B131">
        <v>2023</v>
      </c>
      <c r="C131" t="s">
        <v>99</v>
      </c>
      <c r="D131">
        <v>4.8899999999999997</v>
      </c>
      <c r="E131">
        <v>30</v>
      </c>
      <c r="F131">
        <v>52</v>
      </c>
      <c r="G131">
        <v>736.1</v>
      </c>
      <c r="H131">
        <v>725</v>
      </c>
      <c r="I131">
        <v>436</v>
      </c>
      <c r="J131">
        <v>400</v>
      </c>
      <c r="K131">
        <v>134</v>
      </c>
      <c r="L131">
        <v>271</v>
      </c>
      <c r="M131">
        <v>799</v>
      </c>
      <c r="N131">
        <v>0.253</v>
      </c>
    </row>
    <row r="132" spans="2:17" x14ac:dyDescent="0.2">
      <c r="B132"/>
      <c r="C132"/>
      <c r="D132"/>
      <c r="E132"/>
      <c r="F132"/>
      <c r="G132"/>
      <c r="H132"/>
      <c r="I132"/>
      <c r="J132"/>
      <c r="K132"/>
      <c r="L132"/>
      <c r="M132"/>
      <c r="N132"/>
    </row>
    <row r="133" spans="2:17" x14ac:dyDescent="0.2">
      <c r="B133" s="45"/>
      <c r="C133"/>
      <c r="D133">
        <v>3.79</v>
      </c>
      <c r="E133">
        <v>656</v>
      </c>
      <c r="F133">
        <v>656</v>
      </c>
      <c r="G133">
        <v>11849</v>
      </c>
      <c r="H133">
        <v>10827</v>
      </c>
      <c r="I133">
        <v>5311</v>
      </c>
      <c r="J133">
        <v>4987</v>
      </c>
      <c r="K133">
        <v>1546</v>
      </c>
      <c r="L133">
        <v>3893</v>
      </c>
      <c r="M133">
        <v>11023</v>
      </c>
      <c r="N133">
        <v>0.24099999999999999</v>
      </c>
    </row>
    <row r="136" spans="2:17" x14ac:dyDescent="0.2">
      <c r="B136" t="s">
        <v>31</v>
      </c>
      <c r="C136"/>
      <c r="D136" t="s">
        <v>53</v>
      </c>
      <c r="E136" t="s">
        <v>75</v>
      </c>
      <c r="F136" t="s">
        <v>86</v>
      </c>
      <c r="G136" t="s">
        <v>54</v>
      </c>
      <c r="H136" t="s">
        <v>48</v>
      </c>
      <c r="I136" t="s">
        <v>55</v>
      </c>
      <c r="J136" t="s">
        <v>49</v>
      </c>
      <c r="K136" t="s">
        <v>56</v>
      </c>
      <c r="L136" t="s">
        <v>57</v>
      </c>
      <c r="M136" t="s">
        <v>58</v>
      </c>
      <c r="N136" t="s">
        <v>59</v>
      </c>
      <c r="O136" t="s">
        <v>60</v>
      </c>
      <c r="P136" t="s">
        <v>61</v>
      </c>
      <c r="Q136" t="s">
        <v>62</v>
      </c>
    </row>
    <row r="137" spans="2:17" x14ac:dyDescent="0.2">
      <c r="B137">
        <v>2023</v>
      </c>
      <c r="C137" t="s">
        <v>3</v>
      </c>
      <c r="D137">
        <v>0.308</v>
      </c>
      <c r="E137">
        <v>0.41499999999999998</v>
      </c>
      <c r="F137">
        <v>0.72299999999999998</v>
      </c>
      <c r="G137">
        <v>82</v>
      </c>
      <c r="H137">
        <v>297</v>
      </c>
      <c r="I137">
        <v>14</v>
      </c>
      <c r="J137">
        <v>710</v>
      </c>
      <c r="K137">
        <v>29</v>
      </c>
      <c r="L137">
        <v>3</v>
      </c>
      <c r="M137">
        <v>12</v>
      </c>
      <c r="N137">
        <v>57</v>
      </c>
      <c r="O137">
        <v>1175</v>
      </c>
      <c r="P137">
        <v>59</v>
      </c>
      <c r="Q137">
        <v>70</v>
      </c>
    </row>
    <row r="138" spans="2:17" x14ac:dyDescent="0.2">
      <c r="B138">
        <v>2023</v>
      </c>
      <c r="C138" t="s">
        <v>100</v>
      </c>
      <c r="D138">
        <v>0.29799999999999999</v>
      </c>
      <c r="E138">
        <v>0.38100000000000001</v>
      </c>
      <c r="F138">
        <v>0.67900000000000005</v>
      </c>
      <c r="G138">
        <v>82</v>
      </c>
      <c r="H138">
        <v>181</v>
      </c>
      <c r="I138">
        <v>21</v>
      </c>
      <c r="J138">
        <v>648</v>
      </c>
      <c r="K138">
        <v>48</v>
      </c>
      <c r="L138">
        <v>8</v>
      </c>
      <c r="M138">
        <v>9</v>
      </c>
      <c r="N138">
        <v>45</v>
      </c>
      <c r="O138">
        <v>1087</v>
      </c>
      <c r="P138">
        <v>34</v>
      </c>
      <c r="Q138">
        <v>38</v>
      </c>
    </row>
    <row r="139" spans="2:17" x14ac:dyDescent="0.2">
      <c r="B139">
        <v>2023</v>
      </c>
      <c r="C139" t="s">
        <v>103</v>
      </c>
      <c r="D139">
        <v>0.316</v>
      </c>
      <c r="E139">
        <v>0.42299999999999999</v>
      </c>
      <c r="F139">
        <v>0.73899999999999999</v>
      </c>
      <c r="G139">
        <v>82</v>
      </c>
      <c r="H139">
        <v>270</v>
      </c>
      <c r="I139">
        <v>3</v>
      </c>
      <c r="J139">
        <v>771</v>
      </c>
      <c r="K139">
        <v>31</v>
      </c>
      <c r="L139">
        <v>6</v>
      </c>
      <c r="M139">
        <v>13</v>
      </c>
      <c r="N139">
        <v>72</v>
      </c>
      <c r="O139">
        <v>1228</v>
      </c>
      <c r="P139">
        <v>55</v>
      </c>
      <c r="Q139">
        <v>64</v>
      </c>
    </row>
    <row r="140" spans="2:17" x14ac:dyDescent="0.2">
      <c r="B140">
        <v>2023</v>
      </c>
      <c r="C140" t="s">
        <v>95</v>
      </c>
      <c r="D140">
        <v>0.29899999999999999</v>
      </c>
      <c r="E140">
        <v>0.39400000000000002</v>
      </c>
      <c r="F140">
        <v>0.69299999999999995</v>
      </c>
      <c r="G140">
        <v>82</v>
      </c>
      <c r="H140">
        <v>199</v>
      </c>
      <c r="I140">
        <v>11</v>
      </c>
      <c r="J140">
        <v>689</v>
      </c>
      <c r="K140">
        <v>46</v>
      </c>
      <c r="L140">
        <v>16</v>
      </c>
      <c r="M140">
        <v>12</v>
      </c>
      <c r="N140">
        <v>61</v>
      </c>
      <c r="O140">
        <v>1101</v>
      </c>
      <c r="P140">
        <v>58</v>
      </c>
      <c r="Q140">
        <v>31</v>
      </c>
    </row>
    <row r="141" spans="2:17" x14ac:dyDescent="0.2">
      <c r="B141">
        <v>2023</v>
      </c>
      <c r="C141" t="s">
        <v>4</v>
      </c>
      <c r="D141">
        <v>0.308</v>
      </c>
      <c r="E141">
        <v>0.375</v>
      </c>
      <c r="F141">
        <v>0.68300000000000005</v>
      </c>
      <c r="G141">
        <v>82</v>
      </c>
      <c r="H141">
        <v>247</v>
      </c>
      <c r="I141">
        <v>15</v>
      </c>
      <c r="J141">
        <v>663</v>
      </c>
      <c r="K141">
        <v>29</v>
      </c>
      <c r="L141">
        <v>4</v>
      </c>
      <c r="M141">
        <v>11</v>
      </c>
      <c r="N141">
        <v>76</v>
      </c>
      <c r="O141">
        <v>1052</v>
      </c>
      <c r="P141">
        <v>27</v>
      </c>
      <c r="Q141">
        <v>41</v>
      </c>
    </row>
    <row r="142" spans="2:17" x14ac:dyDescent="0.2">
      <c r="B142">
        <v>2023</v>
      </c>
      <c r="C142" t="s">
        <v>10</v>
      </c>
      <c r="D142">
        <v>0.317</v>
      </c>
      <c r="E142">
        <v>0.39200000000000002</v>
      </c>
      <c r="F142">
        <v>0.70899999999999996</v>
      </c>
      <c r="G142">
        <v>82</v>
      </c>
      <c r="H142">
        <v>241</v>
      </c>
      <c r="I142">
        <v>19</v>
      </c>
      <c r="J142">
        <v>705</v>
      </c>
      <c r="K142">
        <v>64</v>
      </c>
      <c r="L142">
        <v>10</v>
      </c>
      <c r="M142">
        <v>21</v>
      </c>
      <c r="N142">
        <v>66</v>
      </c>
      <c r="O142">
        <v>1106</v>
      </c>
      <c r="P142">
        <v>54</v>
      </c>
      <c r="Q142">
        <v>35</v>
      </c>
    </row>
    <row r="143" spans="2:17" x14ac:dyDescent="0.2">
      <c r="B143">
        <v>2023</v>
      </c>
      <c r="C143" t="s">
        <v>93</v>
      </c>
      <c r="D143">
        <v>0.30599999999999999</v>
      </c>
      <c r="E143">
        <v>0.376</v>
      </c>
      <c r="F143">
        <v>0.68200000000000005</v>
      </c>
      <c r="G143">
        <v>82</v>
      </c>
      <c r="H143">
        <v>229</v>
      </c>
      <c r="I143">
        <v>16</v>
      </c>
      <c r="J143">
        <v>679</v>
      </c>
      <c r="K143">
        <v>50</v>
      </c>
      <c r="L143">
        <v>3</v>
      </c>
      <c r="M143">
        <v>9</v>
      </c>
      <c r="N143">
        <v>63</v>
      </c>
      <c r="O143">
        <v>1036</v>
      </c>
      <c r="P143">
        <v>40</v>
      </c>
      <c r="Q143">
        <v>35</v>
      </c>
    </row>
    <row r="144" spans="2:17" x14ac:dyDescent="0.2">
      <c r="B144">
        <v>2023</v>
      </c>
      <c r="C144" t="s">
        <v>96</v>
      </c>
      <c r="D144">
        <v>0.312</v>
      </c>
      <c r="E144">
        <v>0.40600000000000003</v>
      </c>
      <c r="F144">
        <v>0.71799999999999997</v>
      </c>
      <c r="G144">
        <v>82</v>
      </c>
      <c r="H144">
        <v>248</v>
      </c>
      <c r="I144">
        <v>17</v>
      </c>
      <c r="J144">
        <v>692</v>
      </c>
      <c r="K144">
        <v>38</v>
      </c>
      <c r="L144">
        <v>0</v>
      </c>
      <c r="M144">
        <v>10</v>
      </c>
      <c r="N144">
        <v>52</v>
      </c>
      <c r="O144">
        <v>1134</v>
      </c>
      <c r="P144">
        <v>43</v>
      </c>
      <c r="Q144">
        <v>60</v>
      </c>
    </row>
    <row r="145" spans="2:17" x14ac:dyDescent="0.2">
      <c r="B145">
        <v>2023</v>
      </c>
      <c r="C145" t="s">
        <v>29</v>
      </c>
      <c r="D145">
        <v>0.28699999999999998</v>
      </c>
      <c r="E145">
        <v>0.39400000000000002</v>
      </c>
      <c r="F145">
        <v>0.68100000000000005</v>
      </c>
      <c r="G145">
        <v>82</v>
      </c>
      <c r="H145">
        <v>226</v>
      </c>
      <c r="I145">
        <v>11</v>
      </c>
      <c r="J145">
        <v>719</v>
      </c>
      <c r="K145">
        <v>31</v>
      </c>
      <c r="L145">
        <v>0</v>
      </c>
      <c r="M145">
        <v>10</v>
      </c>
      <c r="N145">
        <v>54</v>
      </c>
      <c r="O145">
        <v>1075</v>
      </c>
      <c r="P145">
        <v>55</v>
      </c>
      <c r="Q145">
        <v>58</v>
      </c>
    </row>
    <row r="146" spans="2:17" x14ac:dyDescent="0.2">
      <c r="B146">
        <v>2023</v>
      </c>
      <c r="C146" t="s">
        <v>94</v>
      </c>
      <c r="D146">
        <v>0.29199999999999998</v>
      </c>
      <c r="E146">
        <v>0.34599999999999997</v>
      </c>
      <c r="F146">
        <v>0.63800000000000001</v>
      </c>
      <c r="G146">
        <v>82</v>
      </c>
      <c r="H146">
        <v>246</v>
      </c>
      <c r="I146">
        <v>16</v>
      </c>
      <c r="J146">
        <v>682</v>
      </c>
      <c r="K146">
        <v>36</v>
      </c>
      <c r="L146">
        <v>6</v>
      </c>
      <c r="M146">
        <v>11</v>
      </c>
      <c r="N146">
        <v>63</v>
      </c>
      <c r="O146">
        <v>922</v>
      </c>
      <c r="P146">
        <v>34</v>
      </c>
      <c r="Q146">
        <v>37</v>
      </c>
    </row>
    <row r="147" spans="2:17" x14ac:dyDescent="0.2">
      <c r="B147">
        <v>2023</v>
      </c>
      <c r="C147" t="s">
        <v>104</v>
      </c>
      <c r="D147">
        <v>0.309</v>
      </c>
      <c r="E147">
        <v>0.371</v>
      </c>
      <c r="F147">
        <v>0.68</v>
      </c>
      <c r="G147">
        <v>82</v>
      </c>
      <c r="H147">
        <v>236</v>
      </c>
      <c r="I147">
        <v>16</v>
      </c>
      <c r="J147">
        <v>598</v>
      </c>
      <c r="K147">
        <v>36</v>
      </c>
      <c r="L147">
        <v>5</v>
      </c>
      <c r="M147">
        <v>7</v>
      </c>
      <c r="N147">
        <v>67</v>
      </c>
      <c r="O147">
        <v>1022</v>
      </c>
      <c r="P147">
        <v>37</v>
      </c>
      <c r="Q147">
        <v>41</v>
      </c>
    </row>
    <row r="148" spans="2:17" x14ac:dyDescent="0.2">
      <c r="B148">
        <v>2023</v>
      </c>
      <c r="C148" t="s">
        <v>79</v>
      </c>
      <c r="D148">
        <v>0.32700000000000001</v>
      </c>
      <c r="E148">
        <v>0.46800000000000003</v>
      </c>
      <c r="F148">
        <v>0.79400000000000004</v>
      </c>
      <c r="G148">
        <v>82</v>
      </c>
      <c r="H148">
        <v>242</v>
      </c>
      <c r="I148">
        <v>17</v>
      </c>
      <c r="J148">
        <v>649</v>
      </c>
      <c r="K148">
        <v>34</v>
      </c>
      <c r="L148">
        <v>2</v>
      </c>
      <c r="M148">
        <v>15</v>
      </c>
      <c r="N148">
        <v>70</v>
      </c>
      <c r="O148">
        <v>1344</v>
      </c>
      <c r="P148">
        <v>66</v>
      </c>
      <c r="Q148">
        <v>76</v>
      </c>
    </row>
    <row r="149" spans="2:17" x14ac:dyDescent="0.2">
      <c r="B149">
        <v>2023</v>
      </c>
      <c r="C149" t="s">
        <v>83</v>
      </c>
      <c r="D149">
        <v>0.32900000000000001</v>
      </c>
      <c r="E149">
        <v>0.40200000000000002</v>
      </c>
      <c r="F149">
        <v>0.73099999999999998</v>
      </c>
      <c r="G149">
        <v>82</v>
      </c>
      <c r="H149">
        <v>293</v>
      </c>
      <c r="I149">
        <v>24</v>
      </c>
      <c r="J149">
        <v>668</v>
      </c>
      <c r="K149">
        <v>40</v>
      </c>
      <c r="L149">
        <v>2</v>
      </c>
      <c r="M149">
        <v>19</v>
      </c>
      <c r="N149">
        <v>83</v>
      </c>
      <c r="O149">
        <v>1144</v>
      </c>
      <c r="P149">
        <v>28</v>
      </c>
      <c r="Q149">
        <v>51</v>
      </c>
    </row>
    <row r="150" spans="2:17" x14ac:dyDescent="0.2">
      <c r="B150">
        <v>2023</v>
      </c>
      <c r="C150" t="s">
        <v>84</v>
      </c>
      <c r="D150">
        <v>0.28999999999999998</v>
      </c>
      <c r="E150">
        <v>0.40300000000000002</v>
      </c>
      <c r="F150">
        <v>0.69399999999999995</v>
      </c>
      <c r="G150">
        <v>82</v>
      </c>
      <c r="H150">
        <v>227</v>
      </c>
      <c r="I150">
        <v>15</v>
      </c>
      <c r="J150">
        <v>741</v>
      </c>
      <c r="K150">
        <v>42</v>
      </c>
      <c r="L150">
        <v>9</v>
      </c>
      <c r="M150">
        <v>16</v>
      </c>
      <c r="N150">
        <v>50</v>
      </c>
      <c r="O150">
        <v>1130</v>
      </c>
      <c r="P150">
        <v>59</v>
      </c>
      <c r="Q150">
        <v>53</v>
      </c>
    </row>
    <row r="151" spans="2:17" x14ac:dyDescent="0.2">
      <c r="B151">
        <v>2023</v>
      </c>
      <c r="C151" t="s">
        <v>90</v>
      </c>
      <c r="D151">
        <v>0.32400000000000001</v>
      </c>
      <c r="E151">
        <v>0.42199999999999999</v>
      </c>
      <c r="F151">
        <v>0.746</v>
      </c>
      <c r="G151">
        <v>82</v>
      </c>
      <c r="H151">
        <v>272</v>
      </c>
      <c r="I151">
        <v>25</v>
      </c>
      <c r="J151">
        <v>734</v>
      </c>
      <c r="K151">
        <v>27</v>
      </c>
      <c r="L151">
        <v>1</v>
      </c>
      <c r="M151">
        <v>13</v>
      </c>
      <c r="N151">
        <v>70</v>
      </c>
      <c r="O151">
        <v>1204</v>
      </c>
      <c r="P151">
        <v>67</v>
      </c>
      <c r="Q151">
        <v>40</v>
      </c>
    </row>
    <row r="152" spans="2:17" x14ac:dyDescent="0.2">
      <c r="B152">
        <v>2023</v>
      </c>
      <c r="C152" t="s">
        <v>88</v>
      </c>
      <c r="D152">
        <v>0.32500000000000001</v>
      </c>
      <c r="E152">
        <v>0.441</v>
      </c>
      <c r="F152">
        <v>0.76600000000000001</v>
      </c>
      <c r="G152">
        <v>82</v>
      </c>
      <c r="H152">
        <v>239</v>
      </c>
      <c r="I152">
        <v>25</v>
      </c>
      <c r="J152">
        <v>675</v>
      </c>
      <c r="K152">
        <v>52</v>
      </c>
      <c r="L152">
        <v>1</v>
      </c>
      <c r="M152">
        <v>10</v>
      </c>
      <c r="N152">
        <v>75</v>
      </c>
      <c r="O152">
        <v>1235</v>
      </c>
      <c r="P152">
        <v>42</v>
      </c>
      <c r="Q152">
        <v>58</v>
      </c>
    </row>
    <row r="153" spans="2:17" x14ac:dyDescent="0.2"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</row>
    <row r="154" spans="2:17" x14ac:dyDescent="0.2">
      <c r="B154" s="45"/>
      <c r="C154"/>
      <c r="D154">
        <v>0.309</v>
      </c>
      <c r="E154">
        <v>0.40100000000000002</v>
      </c>
      <c r="F154">
        <v>0.71</v>
      </c>
      <c r="G154">
        <v>656</v>
      </c>
      <c r="H154">
        <v>3893</v>
      </c>
      <c r="I154">
        <v>265</v>
      </c>
      <c r="J154">
        <v>11023</v>
      </c>
      <c r="K154">
        <v>633</v>
      </c>
      <c r="L154">
        <v>76</v>
      </c>
      <c r="M154">
        <v>198</v>
      </c>
      <c r="N154">
        <v>1024</v>
      </c>
      <c r="O154">
        <v>17995</v>
      </c>
      <c r="P154">
        <v>758</v>
      </c>
      <c r="Q154">
        <v>788</v>
      </c>
    </row>
    <row r="157" spans="2:17" x14ac:dyDescent="0.2">
      <c r="B157" t="s">
        <v>31</v>
      </c>
      <c r="C157"/>
      <c r="D157" t="s">
        <v>63</v>
      </c>
      <c r="E157" t="s">
        <v>64</v>
      </c>
      <c r="F157" t="s">
        <v>65</v>
      </c>
      <c r="G157" t="s">
        <v>66</v>
      </c>
      <c r="H157" t="s">
        <v>55</v>
      </c>
      <c r="I157" t="s">
        <v>67</v>
      </c>
      <c r="J157" t="s">
        <v>68</v>
      </c>
      <c r="K157" t="s">
        <v>69</v>
      </c>
      <c r="L157" t="s">
        <v>70</v>
      </c>
      <c r="M157" t="s">
        <v>71</v>
      </c>
      <c r="N157" t="s">
        <v>72</v>
      </c>
      <c r="O157" t="s">
        <v>73</v>
      </c>
    </row>
    <row r="158" spans="2:17" x14ac:dyDescent="0.2">
      <c r="B158">
        <v>2023</v>
      </c>
      <c r="C158" t="s">
        <v>42</v>
      </c>
      <c r="D158">
        <v>2</v>
      </c>
      <c r="E158">
        <v>7</v>
      </c>
      <c r="F158">
        <v>22</v>
      </c>
      <c r="G158">
        <v>3074</v>
      </c>
      <c r="H158">
        <v>12</v>
      </c>
      <c r="I158">
        <v>4</v>
      </c>
      <c r="J158">
        <v>23</v>
      </c>
      <c r="K158">
        <v>3</v>
      </c>
      <c r="L158">
        <v>0.25700000000000001</v>
      </c>
      <c r="M158">
        <v>385</v>
      </c>
      <c r="N158">
        <v>309</v>
      </c>
      <c r="O158">
        <v>0.80300000000000005</v>
      </c>
    </row>
    <row r="159" spans="2:17" x14ac:dyDescent="0.2">
      <c r="B159">
        <v>2023</v>
      </c>
      <c r="C159" t="s">
        <v>99</v>
      </c>
      <c r="D159">
        <v>0</v>
      </c>
      <c r="E159">
        <v>5</v>
      </c>
      <c r="F159">
        <v>14</v>
      </c>
      <c r="G159">
        <v>3191</v>
      </c>
      <c r="H159">
        <v>15</v>
      </c>
      <c r="I159">
        <v>2</v>
      </c>
      <c r="J159">
        <v>31</v>
      </c>
      <c r="K159">
        <v>0</v>
      </c>
      <c r="L159">
        <v>0.308</v>
      </c>
      <c r="M159">
        <v>425</v>
      </c>
      <c r="N159">
        <v>296</v>
      </c>
      <c r="O159">
        <v>0.69599999999999995</v>
      </c>
    </row>
    <row r="160" spans="2:17" x14ac:dyDescent="0.2">
      <c r="B160">
        <v>2023</v>
      </c>
      <c r="C160" t="s">
        <v>102</v>
      </c>
      <c r="D160">
        <v>11</v>
      </c>
      <c r="E160">
        <v>6</v>
      </c>
      <c r="F160">
        <v>19</v>
      </c>
      <c r="G160">
        <v>3274</v>
      </c>
      <c r="H160">
        <v>24</v>
      </c>
      <c r="I160">
        <v>5</v>
      </c>
      <c r="J160">
        <v>23</v>
      </c>
      <c r="K160">
        <v>7</v>
      </c>
      <c r="L160">
        <v>0.25</v>
      </c>
      <c r="M160">
        <v>425</v>
      </c>
      <c r="N160">
        <v>315</v>
      </c>
      <c r="O160">
        <v>0.74099999999999999</v>
      </c>
    </row>
    <row r="161" spans="2:15" x14ac:dyDescent="0.2">
      <c r="B161">
        <v>2023</v>
      </c>
      <c r="C161" t="s">
        <v>82</v>
      </c>
      <c r="D161">
        <v>6</v>
      </c>
      <c r="E161">
        <v>8</v>
      </c>
      <c r="F161">
        <v>27</v>
      </c>
      <c r="G161">
        <v>3076</v>
      </c>
      <c r="H161">
        <v>12</v>
      </c>
      <c r="I161">
        <v>0</v>
      </c>
      <c r="J161">
        <v>27</v>
      </c>
      <c r="K161">
        <v>4</v>
      </c>
      <c r="L161">
        <v>0.26300000000000001</v>
      </c>
      <c r="M161">
        <v>435</v>
      </c>
      <c r="N161">
        <v>332</v>
      </c>
      <c r="O161">
        <v>0.76300000000000001</v>
      </c>
    </row>
    <row r="162" spans="2:15" x14ac:dyDescent="0.2">
      <c r="B162">
        <v>2023</v>
      </c>
      <c r="C162" t="s">
        <v>43</v>
      </c>
      <c r="D162">
        <v>15</v>
      </c>
      <c r="E162">
        <v>6</v>
      </c>
      <c r="F162">
        <v>25</v>
      </c>
      <c r="G162">
        <v>3051</v>
      </c>
      <c r="H162">
        <v>9</v>
      </c>
      <c r="I162">
        <v>1</v>
      </c>
      <c r="J162">
        <v>12</v>
      </c>
      <c r="K162">
        <v>3</v>
      </c>
      <c r="L162">
        <v>0.35399999999999998</v>
      </c>
      <c r="M162">
        <v>433</v>
      </c>
      <c r="N162">
        <v>338</v>
      </c>
      <c r="O162">
        <v>0.78100000000000003</v>
      </c>
    </row>
    <row r="163" spans="2:15" x14ac:dyDescent="0.2">
      <c r="B163">
        <v>2023</v>
      </c>
      <c r="C163" t="s">
        <v>52</v>
      </c>
      <c r="D163">
        <v>12</v>
      </c>
      <c r="E163">
        <v>9</v>
      </c>
      <c r="F163">
        <v>24</v>
      </c>
      <c r="G163">
        <v>3116</v>
      </c>
      <c r="H163">
        <v>19</v>
      </c>
      <c r="I163">
        <v>2</v>
      </c>
      <c r="J163">
        <v>15</v>
      </c>
      <c r="K163">
        <v>5</v>
      </c>
      <c r="L163">
        <v>0.25</v>
      </c>
      <c r="M163">
        <v>432</v>
      </c>
      <c r="N163">
        <v>348</v>
      </c>
      <c r="O163">
        <v>0.80600000000000005</v>
      </c>
    </row>
    <row r="164" spans="2:15" x14ac:dyDescent="0.2">
      <c r="B164">
        <v>2023</v>
      </c>
      <c r="C164" t="s">
        <v>91</v>
      </c>
      <c r="D164">
        <v>11</v>
      </c>
      <c r="E164">
        <v>11</v>
      </c>
      <c r="F164">
        <v>24</v>
      </c>
      <c r="G164">
        <v>2999</v>
      </c>
      <c r="H164">
        <v>13</v>
      </c>
      <c r="I164">
        <v>2</v>
      </c>
      <c r="J164">
        <v>10</v>
      </c>
      <c r="K164">
        <v>1</v>
      </c>
      <c r="L164">
        <v>0.248</v>
      </c>
      <c r="M164">
        <v>399</v>
      </c>
      <c r="N164">
        <v>321</v>
      </c>
      <c r="O164">
        <v>0.80500000000000005</v>
      </c>
    </row>
    <row r="165" spans="2:15" x14ac:dyDescent="0.2">
      <c r="B165">
        <v>2023</v>
      </c>
      <c r="C165" t="s">
        <v>97</v>
      </c>
      <c r="D165">
        <v>0</v>
      </c>
      <c r="E165">
        <v>2</v>
      </c>
      <c r="F165">
        <v>29</v>
      </c>
      <c r="G165">
        <v>3143</v>
      </c>
      <c r="H165">
        <v>13</v>
      </c>
      <c r="I165">
        <v>6</v>
      </c>
      <c r="J165">
        <v>14</v>
      </c>
      <c r="K165">
        <v>8</v>
      </c>
      <c r="L165">
        <v>0.29299999999999998</v>
      </c>
      <c r="M165">
        <v>418</v>
      </c>
      <c r="N165">
        <v>308</v>
      </c>
      <c r="O165">
        <v>0.73699999999999999</v>
      </c>
    </row>
    <row r="166" spans="2:15" x14ac:dyDescent="0.2">
      <c r="B166">
        <v>2023</v>
      </c>
      <c r="C166" t="s">
        <v>51</v>
      </c>
      <c r="D166">
        <v>4</v>
      </c>
      <c r="E166">
        <v>5</v>
      </c>
      <c r="F166">
        <v>22</v>
      </c>
      <c r="G166">
        <v>3007</v>
      </c>
      <c r="H166">
        <v>8</v>
      </c>
      <c r="I166">
        <v>0</v>
      </c>
      <c r="J166">
        <v>19</v>
      </c>
      <c r="K166">
        <v>1</v>
      </c>
      <c r="L166">
        <v>0.29399999999999998</v>
      </c>
      <c r="M166">
        <v>416</v>
      </c>
      <c r="N166">
        <v>324</v>
      </c>
      <c r="O166">
        <v>0.77900000000000003</v>
      </c>
    </row>
    <row r="167" spans="2:15" x14ac:dyDescent="0.2">
      <c r="B167">
        <v>2023</v>
      </c>
      <c r="C167" t="s">
        <v>92</v>
      </c>
      <c r="D167">
        <v>0</v>
      </c>
      <c r="E167">
        <v>6</v>
      </c>
      <c r="F167">
        <v>20</v>
      </c>
      <c r="G167">
        <v>3089</v>
      </c>
      <c r="H167">
        <v>35</v>
      </c>
      <c r="I167">
        <v>0</v>
      </c>
      <c r="J167">
        <v>31</v>
      </c>
      <c r="K167">
        <v>2</v>
      </c>
      <c r="L167">
        <v>0.27900000000000003</v>
      </c>
      <c r="M167">
        <v>391</v>
      </c>
      <c r="N167">
        <v>277</v>
      </c>
      <c r="O167">
        <v>0.70799999999999996</v>
      </c>
    </row>
    <row r="168" spans="2:15" x14ac:dyDescent="0.2">
      <c r="B168">
        <v>2023</v>
      </c>
      <c r="C168" t="s">
        <v>101</v>
      </c>
      <c r="D168">
        <v>5</v>
      </c>
      <c r="E168">
        <v>7</v>
      </c>
      <c r="F168">
        <v>15</v>
      </c>
      <c r="G168">
        <v>3176</v>
      </c>
      <c r="H168">
        <v>31</v>
      </c>
      <c r="I168">
        <v>1</v>
      </c>
      <c r="J168">
        <v>17</v>
      </c>
      <c r="K168">
        <v>5</v>
      </c>
      <c r="L168">
        <v>0.29299999999999998</v>
      </c>
      <c r="M168">
        <v>424</v>
      </c>
      <c r="N168">
        <v>296</v>
      </c>
      <c r="O168">
        <v>0.69799999999999995</v>
      </c>
    </row>
    <row r="169" spans="2:15" x14ac:dyDescent="0.2">
      <c r="B169">
        <v>2023</v>
      </c>
      <c r="C169" t="s">
        <v>80</v>
      </c>
      <c r="D169">
        <v>8</v>
      </c>
      <c r="E169">
        <v>6</v>
      </c>
      <c r="F169">
        <v>33</v>
      </c>
      <c r="G169">
        <v>3044</v>
      </c>
      <c r="H169">
        <v>22</v>
      </c>
      <c r="I169">
        <v>3</v>
      </c>
      <c r="J169">
        <v>21</v>
      </c>
      <c r="K169">
        <v>5</v>
      </c>
      <c r="L169">
        <v>0.19500000000000001</v>
      </c>
      <c r="M169">
        <v>406</v>
      </c>
      <c r="N169">
        <v>369</v>
      </c>
      <c r="O169">
        <v>0.90900000000000003</v>
      </c>
    </row>
    <row r="170" spans="2:15" x14ac:dyDescent="0.2">
      <c r="B170">
        <v>2023</v>
      </c>
      <c r="C170" t="s">
        <v>85</v>
      </c>
      <c r="D170">
        <v>8</v>
      </c>
      <c r="E170">
        <v>3</v>
      </c>
      <c r="F170">
        <v>23</v>
      </c>
      <c r="G170">
        <v>3168</v>
      </c>
      <c r="H170">
        <v>21</v>
      </c>
      <c r="I170">
        <v>1</v>
      </c>
      <c r="J170">
        <v>27</v>
      </c>
      <c r="K170">
        <v>5</v>
      </c>
      <c r="L170">
        <v>0.27900000000000003</v>
      </c>
      <c r="M170">
        <v>421</v>
      </c>
      <c r="N170">
        <v>341</v>
      </c>
      <c r="O170">
        <v>0.81</v>
      </c>
    </row>
    <row r="171" spans="2:15" x14ac:dyDescent="0.2">
      <c r="B171">
        <v>2023</v>
      </c>
      <c r="C171" t="s">
        <v>89</v>
      </c>
      <c r="D171">
        <v>8</v>
      </c>
      <c r="E171">
        <v>6</v>
      </c>
      <c r="F171">
        <v>19</v>
      </c>
      <c r="G171">
        <v>3031</v>
      </c>
      <c r="H171">
        <v>0</v>
      </c>
      <c r="I171">
        <v>2</v>
      </c>
      <c r="J171">
        <v>13</v>
      </c>
      <c r="K171">
        <v>0</v>
      </c>
      <c r="L171">
        <v>0.29299999999999998</v>
      </c>
      <c r="M171">
        <v>437</v>
      </c>
      <c r="N171">
        <v>315</v>
      </c>
      <c r="O171">
        <v>0.72099999999999997</v>
      </c>
    </row>
    <row r="172" spans="2:15" x14ac:dyDescent="0.2">
      <c r="B172">
        <v>2023</v>
      </c>
      <c r="C172" t="s">
        <v>98</v>
      </c>
      <c r="D172">
        <v>3</v>
      </c>
      <c r="E172">
        <v>5</v>
      </c>
      <c r="F172">
        <v>21</v>
      </c>
      <c r="G172">
        <v>3227</v>
      </c>
      <c r="H172">
        <v>21</v>
      </c>
      <c r="I172">
        <v>8</v>
      </c>
      <c r="J172">
        <v>25</v>
      </c>
      <c r="K172">
        <v>2</v>
      </c>
      <c r="L172">
        <v>0.30299999999999999</v>
      </c>
      <c r="M172">
        <v>453</v>
      </c>
      <c r="N172">
        <v>336</v>
      </c>
      <c r="O172">
        <v>0.74199999999999999</v>
      </c>
    </row>
    <row r="173" spans="2:15" x14ac:dyDescent="0.2">
      <c r="B173">
        <v>2023</v>
      </c>
      <c r="C173" t="s">
        <v>87</v>
      </c>
      <c r="D173">
        <v>5</v>
      </c>
      <c r="E173">
        <v>11</v>
      </c>
      <c r="F173">
        <v>26</v>
      </c>
      <c r="G173">
        <v>3026</v>
      </c>
      <c r="H173">
        <v>10</v>
      </c>
      <c r="I173">
        <v>1</v>
      </c>
      <c r="J173">
        <v>27</v>
      </c>
      <c r="K173">
        <v>1</v>
      </c>
      <c r="L173">
        <v>0.29799999999999999</v>
      </c>
      <c r="M173">
        <v>456</v>
      </c>
      <c r="N173">
        <v>336</v>
      </c>
      <c r="O173">
        <v>0.73699999999999999</v>
      </c>
    </row>
    <row r="174" spans="2:15" x14ac:dyDescent="0.2"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</row>
    <row r="175" spans="2:15" x14ac:dyDescent="0.2">
      <c r="B175" s="45"/>
      <c r="C175"/>
      <c r="D175">
        <v>98</v>
      </c>
      <c r="E175">
        <v>103</v>
      </c>
      <c r="F175">
        <v>363</v>
      </c>
      <c r="G175">
        <v>49692</v>
      </c>
      <c r="H175">
        <v>265</v>
      </c>
      <c r="I175">
        <v>38</v>
      </c>
      <c r="J175">
        <v>335</v>
      </c>
      <c r="K175">
        <v>52</v>
      </c>
      <c r="L175">
        <v>0.27400000000000002</v>
      </c>
      <c r="M175">
        <v>6756</v>
      </c>
      <c r="N175">
        <v>5161</v>
      </c>
      <c r="O175">
        <v>0.76400000000000001</v>
      </c>
    </row>
  </sheetData>
  <mergeCells count="1">
    <mergeCell ref="E1:F1"/>
  </mergeCells>
  <phoneticPr fontId="0" type="noConversion"/>
  <printOptions horizontalCentered="1"/>
  <pageMargins left="0.25" right="0.25" top="1" bottom="1" header="0.5" footer="0.5"/>
  <pageSetup orientation="landscape" horizontalDpi="300" verticalDpi="300" r:id="rId1"/>
  <headerFooter alignWithMargins="0">
    <oddHeader>&amp;C&amp;"Wide Latin,Regular"&amp;14Team Batting - September/October</oddHeader>
    <oddFooter>&amp;C&amp;"Modern,Regular"&amp;8Page 28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AQ175"/>
  <sheetViews>
    <sheetView workbookViewId="0"/>
  </sheetViews>
  <sheetFormatPr defaultColWidth="9.140625" defaultRowHeight="12.75" x14ac:dyDescent="0.2"/>
  <cols>
    <col min="1" max="1" width="13.85546875" style="2" customWidth="1"/>
    <col min="2" max="7" width="7.7109375" style="34" customWidth="1"/>
    <col min="8" max="17" width="7.7109375" style="2" customWidth="1"/>
    <col min="18" max="18" width="14.5703125" style="8" customWidth="1"/>
    <col min="19" max="19" width="0" style="2" hidden="1" customWidth="1"/>
    <col min="20" max="16384" width="9.140625" style="2"/>
  </cols>
  <sheetData>
    <row r="1" spans="1:7" x14ac:dyDescent="0.2">
      <c r="A1" s="7"/>
      <c r="B1" s="7" t="s">
        <v>74</v>
      </c>
      <c r="C1" s="7" t="s">
        <v>22</v>
      </c>
      <c r="D1" s="7" t="s">
        <v>23</v>
      </c>
      <c r="E1" s="49" t="s">
        <v>77</v>
      </c>
      <c r="F1" s="49"/>
      <c r="G1" s="2"/>
    </row>
    <row r="2" spans="1:7" x14ac:dyDescent="0.2">
      <c r="A2" s="3" t="str">
        <f>Teams!A1</f>
        <v>ARZ</v>
      </c>
      <c r="B2" s="6">
        <f>June!E2</f>
        <v>4706</v>
      </c>
      <c r="C2" s="9">
        <f>IF(B21=0,0,$B$52)</f>
        <v>736</v>
      </c>
      <c r="D2" s="9">
        <f>IF(B21=0,0,$B$90)</f>
        <v>880</v>
      </c>
      <c r="E2" s="43">
        <f>IF(ISERROR(C2),B2,SUM(B2:D2))</f>
        <v>6322</v>
      </c>
      <c r="F2" s="2"/>
      <c r="G2" s="2"/>
    </row>
    <row r="3" spans="1:7" x14ac:dyDescent="0.2">
      <c r="A3" s="3" t="str">
        <f>Teams!B1</f>
        <v>BTR</v>
      </c>
      <c r="B3" s="6">
        <f>June!E3</f>
        <v>3798</v>
      </c>
      <c r="C3" s="9">
        <f>IF(C22=0,0,$C$52)</f>
        <v>652</v>
      </c>
      <c r="D3" s="9">
        <f>IF(C22=0,0,$C$90)</f>
        <v>600</v>
      </c>
      <c r="E3" s="43">
        <f t="shared" ref="E3:E17" si="0">IF(ISERROR(C3),B3,SUM(B3:D3))</f>
        <v>5050</v>
      </c>
      <c r="F3" s="2"/>
      <c r="G3" s="2"/>
    </row>
    <row r="4" spans="1:7" x14ac:dyDescent="0.2">
      <c r="A4" s="3" t="str">
        <f>Teams!C1</f>
        <v>CDK</v>
      </c>
      <c r="B4" s="6">
        <f>June!E4</f>
        <v>4322</v>
      </c>
      <c r="C4" s="9">
        <f>IF(D23=0,0,$D$52)</f>
        <v>806</v>
      </c>
      <c r="D4" s="9">
        <f>IF(D23=0,0,$D$90)</f>
        <v>662</v>
      </c>
      <c r="E4" s="43">
        <f t="shared" si="0"/>
        <v>5790</v>
      </c>
      <c r="F4" s="2"/>
      <c r="G4" s="2"/>
    </row>
    <row r="5" spans="1:7" x14ac:dyDescent="0.2">
      <c r="A5" s="3" t="str">
        <f>Teams!D1</f>
        <v>CHB</v>
      </c>
      <c r="B5" s="6">
        <f>June!E5</f>
        <v>4348</v>
      </c>
      <c r="C5" s="9">
        <f>IF(E24=0,0,$E$52)</f>
        <v>642</v>
      </c>
      <c r="D5" s="9">
        <f>IF(E24=0,0,$E$90)</f>
        <v>760</v>
      </c>
      <c r="E5" s="43">
        <f t="shared" si="0"/>
        <v>5750</v>
      </c>
      <c r="F5" s="2"/>
      <c r="G5" s="2"/>
    </row>
    <row r="6" spans="1:7" x14ac:dyDescent="0.2">
      <c r="A6" s="3" t="str">
        <f>Teams!E1</f>
        <v>DET</v>
      </c>
      <c r="B6" s="6">
        <f>June!E6</f>
        <v>4772</v>
      </c>
      <c r="C6" s="9">
        <f>IF(F25=0,0,$F$52)</f>
        <v>656</v>
      </c>
      <c r="D6" s="9">
        <f>IF(F25=0,0,$F$90)</f>
        <v>872</v>
      </c>
      <c r="E6" s="43">
        <f t="shared" si="0"/>
        <v>6300</v>
      </c>
      <c r="F6" s="2"/>
      <c r="G6" s="2"/>
    </row>
    <row r="7" spans="1:7" x14ac:dyDescent="0.2">
      <c r="A7" s="3" t="str">
        <f>Teams!F1</f>
        <v>HUD</v>
      </c>
      <c r="B7" s="6">
        <f>June!E7</f>
        <v>4438</v>
      </c>
      <c r="C7" s="9">
        <f>IF(G26=0,0,$G$52)</f>
        <v>742</v>
      </c>
      <c r="D7" s="9">
        <f>IF(G26=0,0,$G$90)</f>
        <v>754</v>
      </c>
      <c r="E7" s="43">
        <f t="shared" si="0"/>
        <v>5934</v>
      </c>
      <c r="F7" s="2"/>
      <c r="G7" s="2"/>
    </row>
    <row r="8" spans="1:7" x14ac:dyDescent="0.2">
      <c r="A8" s="3" t="str">
        <f>Teams!G1</f>
        <v>MAM</v>
      </c>
      <c r="B8" s="6">
        <f>June!E8</f>
        <v>4174</v>
      </c>
      <c r="C8" s="9">
        <f>IF(H27=0,0,$H$52)</f>
        <v>716</v>
      </c>
      <c r="D8" s="9">
        <f>IF(H27=0,0,$H$90)</f>
        <v>784</v>
      </c>
      <c r="E8" s="43">
        <f t="shared" si="0"/>
        <v>5674</v>
      </c>
      <c r="F8" s="2"/>
      <c r="G8" s="2"/>
    </row>
    <row r="9" spans="1:7" x14ac:dyDescent="0.2">
      <c r="A9" s="3" t="str">
        <f>Teams!H1</f>
        <v>MLL</v>
      </c>
      <c r="B9" s="6">
        <f>June!E9</f>
        <v>4358</v>
      </c>
      <c r="C9" s="9">
        <f>IF(I28=0,0,$I$52)</f>
        <v>798</v>
      </c>
      <c r="D9" s="9">
        <f>IF(I28=0,0,$I$90)</f>
        <v>636</v>
      </c>
      <c r="E9" s="43">
        <f t="shared" si="0"/>
        <v>5792</v>
      </c>
      <c r="F9" s="2"/>
      <c r="G9" s="2"/>
    </row>
    <row r="10" spans="1:7" x14ac:dyDescent="0.2">
      <c r="A10" s="3" t="str">
        <f>Teams!I1</f>
        <v>NYU</v>
      </c>
      <c r="B10" s="6">
        <f>June!E10</f>
        <v>3932</v>
      </c>
      <c r="C10" s="9">
        <f>IF(J29=0,0,$J$52)</f>
        <v>654</v>
      </c>
      <c r="D10" s="9">
        <f>IF(J29=0,0,$J$90)</f>
        <v>680</v>
      </c>
      <c r="E10" s="43">
        <f t="shared" si="0"/>
        <v>5266</v>
      </c>
      <c r="F10" s="2"/>
      <c r="G10" s="2"/>
    </row>
    <row r="11" spans="1:7" x14ac:dyDescent="0.2">
      <c r="A11" s="3" t="str">
        <f>Teams!J1</f>
        <v>PCR</v>
      </c>
      <c r="B11" s="6">
        <f>June!E11</f>
        <v>3914</v>
      </c>
      <c r="C11" s="9">
        <f>IF(K30=0,0,$K$52)</f>
        <v>618</v>
      </c>
      <c r="D11" s="9">
        <f>IF(K30=0,0,$K$90)</f>
        <v>606</v>
      </c>
      <c r="E11" s="43">
        <f t="shared" si="0"/>
        <v>5138</v>
      </c>
      <c r="F11" s="2"/>
      <c r="G11" s="2"/>
    </row>
    <row r="12" spans="1:7" x14ac:dyDescent="0.2">
      <c r="A12" s="3" t="str">
        <f>Teams!K1</f>
        <v>PMV</v>
      </c>
      <c r="B12" s="6">
        <f>June!E12</f>
        <v>3862</v>
      </c>
      <c r="C12" s="9">
        <f>IF(L31=0,0,$L$52)</f>
        <v>626</v>
      </c>
      <c r="D12" s="9">
        <f>IF(L31=0,0,$L$90)</f>
        <v>586</v>
      </c>
      <c r="E12" s="43">
        <f t="shared" si="0"/>
        <v>5074</v>
      </c>
      <c r="F12" s="2"/>
      <c r="G12" s="2"/>
    </row>
    <row r="13" spans="1:7" x14ac:dyDescent="0.2">
      <c r="A13" s="3" t="str">
        <f>Teams!L1</f>
        <v>PRT</v>
      </c>
      <c r="B13" s="6">
        <f>June!E13</f>
        <v>5238</v>
      </c>
      <c r="C13" s="9">
        <f>IF(M32=0,0,$M$52)</f>
        <v>872</v>
      </c>
      <c r="D13" s="9">
        <f>IF(M32=0,0,$M$90)</f>
        <v>908</v>
      </c>
      <c r="E13" s="43">
        <f t="shared" si="0"/>
        <v>7018</v>
      </c>
      <c r="F13" s="2"/>
      <c r="G13" s="2"/>
    </row>
    <row r="14" spans="1:7" x14ac:dyDescent="0.2">
      <c r="A14" s="3" t="str">
        <f>Teams!M1</f>
        <v>SEA</v>
      </c>
      <c r="B14" s="6">
        <f>June!E14</f>
        <v>4088</v>
      </c>
      <c r="C14" s="9">
        <f>IF(N33=0,0,$N$52)</f>
        <v>686</v>
      </c>
      <c r="D14" s="9">
        <f>IF(N33=0,0,$N$90)</f>
        <v>616</v>
      </c>
      <c r="E14" s="43">
        <f t="shared" si="0"/>
        <v>5390</v>
      </c>
      <c r="F14" s="2"/>
      <c r="G14" s="2"/>
    </row>
    <row r="15" spans="1:7" x14ac:dyDescent="0.2">
      <c r="A15" s="3" t="str">
        <f>Teams!N1</f>
        <v>SPS</v>
      </c>
      <c r="B15" s="6">
        <f>June!E15</f>
        <v>4608</v>
      </c>
      <c r="C15" s="9">
        <f>IF(O34=0,0,$O$52)</f>
        <v>788</v>
      </c>
      <c r="D15" s="9">
        <f>IF(O34=0,0,$O$90)</f>
        <v>718</v>
      </c>
      <c r="E15" s="43">
        <f t="shared" si="0"/>
        <v>6114</v>
      </c>
      <c r="F15" s="2"/>
      <c r="G15" s="2"/>
    </row>
    <row r="16" spans="1:7" x14ac:dyDescent="0.2">
      <c r="A16" s="3" t="str">
        <f>Teams!O1</f>
        <v>SBS</v>
      </c>
      <c r="B16" s="6">
        <f>June!E16</f>
        <v>4278</v>
      </c>
      <c r="C16" s="9">
        <f>IF(P35=0,0,$P$52)</f>
        <v>772</v>
      </c>
      <c r="D16" s="9">
        <f>IF(P35=0,0,$P$90)</f>
        <v>630</v>
      </c>
      <c r="E16" s="43">
        <f t="shared" si="0"/>
        <v>5680</v>
      </c>
      <c r="F16" s="2"/>
      <c r="G16" s="2"/>
    </row>
    <row r="17" spans="1:43" x14ac:dyDescent="0.2">
      <c r="A17" s="3" t="str">
        <f>Teams!P1</f>
        <v>TDR</v>
      </c>
      <c r="B17" s="6">
        <f>June!E17</f>
        <v>5242</v>
      </c>
      <c r="C17" s="9">
        <f>IF(Q36=0,0,$Q$52)</f>
        <v>810</v>
      </c>
      <c r="D17" s="9">
        <f>IF(Q36=0,0,$Q$90)</f>
        <v>912</v>
      </c>
      <c r="E17" s="43">
        <f t="shared" si="0"/>
        <v>6964</v>
      </c>
      <c r="F17" s="2"/>
      <c r="G17" s="2"/>
    </row>
    <row r="19" spans="1:43" x14ac:dyDescent="0.2"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</row>
    <row r="20" spans="1:43" s="10" customFormat="1" ht="15.75" x14ac:dyDescent="0.25">
      <c r="B20" s="11" t="str">
        <f>Teams!A1</f>
        <v>ARZ</v>
      </c>
      <c r="C20" s="11" t="str">
        <f>Teams!B1</f>
        <v>BTR</v>
      </c>
      <c r="D20" s="11" t="str">
        <f>Teams!C1</f>
        <v>CDK</v>
      </c>
      <c r="E20" s="11" t="str">
        <f>Teams!D1</f>
        <v>CHB</v>
      </c>
      <c r="F20" s="11" t="str">
        <f>Teams!E1</f>
        <v>DET</v>
      </c>
      <c r="G20" s="11" t="str">
        <f>Teams!F1</f>
        <v>HUD</v>
      </c>
      <c r="H20" s="11" t="str">
        <f>Teams!G1</f>
        <v>MAM</v>
      </c>
      <c r="I20" s="11" t="str">
        <f>Teams!H1</f>
        <v>MLL</v>
      </c>
      <c r="J20" s="11" t="str">
        <f>Teams!I1</f>
        <v>NYU</v>
      </c>
      <c r="K20" s="11" t="str">
        <f>Teams!J1</f>
        <v>PCR</v>
      </c>
      <c r="L20" s="11" t="str">
        <f>Teams!K1</f>
        <v>PMV</v>
      </c>
      <c r="M20" s="11" t="str">
        <f>Teams!L1</f>
        <v>PRT</v>
      </c>
      <c r="N20" s="11" t="str">
        <f>Teams!M1</f>
        <v>SEA</v>
      </c>
      <c r="O20" s="11" t="str">
        <f>Teams!N1</f>
        <v>SPS</v>
      </c>
      <c r="P20" s="11" t="str">
        <f>Teams!O1</f>
        <v>SBS</v>
      </c>
      <c r="Q20" s="11" t="str">
        <f>Teams!P1</f>
        <v>TDR</v>
      </c>
      <c r="R20" s="12"/>
      <c r="S20" s="13"/>
      <c r="T20" s="13"/>
      <c r="U20" s="13"/>
      <c r="V20" s="13"/>
      <c r="W20" s="13"/>
    </row>
    <row r="21" spans="1:43" x14ac:dyDescent="0.2">
      <c r="A21" s="2" t="s">
        <v>0</v>
      </c>
      <c r="B21" s="14">
        <f>VLOOKUP(Teams!A2,$C$95:$N$110,MATCH($S21,$C$94:$N$94,0),FALSE)</f>
        <v>0.23699999999999999</v>
      </c>
      <c r="C21" s="15">
        <f>VLOOKUP(Teams!B2,$C$95:$N$110,MATCH($S21,$C$94:$N$94,0),FALSE)</f>
        <v>0.23899999999999999</v>
      </c>
      <c r="D21" s="15">
        <f>VLOOKUP(Teams!C2,$C$95:$N$110,MATCH($S21,$C$94:$N$94,0),FALSE)</f>
        <v>0.246</v>
      </c>
      <c r="E21" s="15">
        <f>VLOOKUP(Teams!D2,$C$95:$N$110,MATCH($S21,$C$94:$N$94,0),FALSE)</f>
        <v>0.23699999999999999</v>
      </c>
      <c r="F21" s="15">
        <f>VLOOKUP(Teams!E2,$C$95:$N$110,MATCH($S21,$C$94:$N$94,0),FALSE)</f>
        <v>0.23899999999999999</v>
      </c>
      <c r="G21" s="15">
        <f>VLOOKUP(Teams!F2,$C$95:$N$110,MATCH($S21,$C$94:$N$94,0),FALSE)</f>
        <v>0.246</v>
      </c>
      <c r="H21" s="15">
        <f>VLOOKUP(Teams!G2,$C$95:$N$110,MATCH($S21,$C$94:$N$94,0),FALSE)</f>
        <v>0.246</v>
      </c>
      <c r="I21" s="15">
        <f>VLOOKUP(Teams!H2,$C$95:$N$110,MATCH($S21,$C$94:$N$94,0),FALSE)</f>
        <v>0.251</v>
      </c>
      <c r="J21" s="15">
        <f>VLOOKUP(Teams!I2,$C$95:$N$110,MATCH($S21,$C$94:$N$94,0),FALSE)</f>
        <v>0.22500000000000001</v>
      </c>
      <c r="K21" s="15">
        <f>VLOOKUP(Teams!J2,$C$95:$N$110,MATCH($S21,$C$94:$N$94,0),FALSE)</f>
        <v>0.217</v>
      </c>
      <c r="L21" s="15">
        <f>VLOOKUP(Teams!K2,$C$95:$N$110,MATCH($S21,$C$94:$N$94,0),FALSE)</f>
        <v>0.23699999999999999</v>
      </c>
      <c r="M21" s="15">
        <f>VLOOKUP(Teams!L2,$C$95:$N$110,MATCH($S21,$C$94:$N$94,0),FALSE)</f>
        <v>0.26100000000000001</v>
      </c>
      <c r="N21" s="15">
        <f>VLOOKUP(Teams!M2,$C$95:$N$110,MATCH($S21,$C$94:$N$94,0),FALSE)</f>
        <v>0.22</v>
      </c>
      <c r="O21" s="15">
        <f>VLOOKUP(Teams!N2,$C$95:$N$110,MATCH($S21,$C$94:$N$94,0),FALSE)</f>
        <v>0.253</v>
      </c>
      <c r="P21" s="15">
        <f>VLOOKUP(Teams!O2,$C$95:$N$110,MATCH($S21,$C$94:$N$94,0),FALSE)</f>
        <v>0.25900000000000001</v>
      </c>
      <c r="Q21" s="16">
        <f>VLOOKUP(Teams!P2,$C$95:$N$110,MATCH($S21,$C$94:$N$94,0),FALSE)</f>
        <v>0.251</v>
      </c>
      <c r="R21" s="8" t="s">
        <v>0</v>
      </c>
      <c r="S21" s="17" t="s">
        <v>32</v>
      </c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</row>
    <row r="22" spans="1:43" x14ac:dyDescent="0.2">
      <c r="B22" s="18">
        <f t="shared" ref="B22:Q22" si="1">RANK(B21,$B21:$Q21,0)</f>
        <v>11</v>
      </c>
      <c r="C22" s="19">
        <f t="shared" si="1"/>
        <v>9</v>
      </c>
      <c r="D22" s="19">
        <f t="shared" si="1"/>
        <v>6</v>
      </c>
      <c r="E22" s="19">
        <f t="shared" si="1"/>
        <v>11</v>
      </c>
      <c r="F22" s="19">
        <f t="shared" si="1"/>
        <v>9</v>
      </c>
      <c r="G22" s="19">
        <f t="shared" si="1"/>
        <v>6</v>
      </c>
      <c r="H22" s="19">
        <f t="shared" si="1"/>
        <v>6</v>
      </c>
      <c r="I22" s="19">
        <f t="shared" si="1"/>
        <v>4</v>
      </c>
      <c r="J22" s="19">
        <f t="shared" si="1"/>
        <v>14</v>
      </c>
      <c r="K22" s="19">
        <f t="shared" si="1"/>
        <v>16</v>
      </c>
      <c r="L22" s="19">
        <f t="shared" si="1"/>
        <v>11</v>
      </c>
      <c r="M22" s="19">
        <f t="shared" si="1"/>
        <v>1</v>
      </c>
      <c r="N22" s="19">
        <f t="shared" si="1"/>
        <v>15</v>
      </c>
      <c r="O22" s="19">
        <f t="shared" si="1"/>
        <v>3</v>
      </c>
      <c r="P22" s="19">
        <f t="shared" si="1"/>
        <v>2</v>
      </c>
      <c r="Q22" s="20">
        <f t="shared" si="1"/>
        <v>4</v>
      </c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</row>
    <row r="23" spans="1:43" x14ac:dyDescent="0.2">
      <c r="B23" s="21">
        <f t="shared" ref="B23:Q23" si="2">IF(B22=1,100, IF(B22=2,96, IF(B22=3,92,IF(B22=4,88,IF(B22=5,84,IF(B22=6,80,IF(B22=7,76,IF(B22=8,72,0))))))))+IF(B22=9,68,IF(B22=10,64,IF(B22=11,60,IF(B22=12,58,IF(B22=13,56,IF(B22=14,54,IF(B22=15,52,IF(B22=16,50,0))))))))</f>
        <v>60</v>
      </c>
      <c r="C23" s="22">
        <f t="shared" si="2"/>
        <v>68</v>
      </c>
      <c r="D23" s="22">
        <f t="shared" si="2"/>
        <v>80</v>
      </c>
      <c r="E23" s="22">
        <f t="shared" si="2"/>
        <v>60</v>
      </c>
      <c r="F23" s="22">
        <f t="shared" si="2"/>
        <v>68</v>
      </c>
      <c r="G23" s="22">
        <f t="shared" si="2"/>
        <v>80</v>
      </c>
      <c r="H23" s="22">
        <f t="shared" si="2"/>
        <v>80</v>
      </c>
      <c r="I23" s="22">
        <f t="shared" si="2"/>
        <v>88</v>
      </c>
      <c r="J23" s="22">
        <f t="shared" si="2"/>
        <v>54</v>
      </c>
      <c r="K23" s="22">
        <f t="shared" si="2"/>
        <v>50</v>
      </c>
      <c r="L23" s="22">
        <f t="shared" si="2"/>
        <v>60</v>
      </c>
      <c r="M23" s="22">
        <f t="shared" si="2"/>
        <v>100</v>
      </c>
      <c r="N23" s="22">
        <f t="shared" si="2"/>
        <v>52</v>
      </c>
      <c r="O23" s="22">
        <f t="shared" si="2"/>
        <v>92</v>
      </c>
      <c r="P23" s="22">
        <f t="shared" si="2"/>
        <v>96</v>
      </c>
      <c r="Q23" s="23">
        <f t="shared" si="2"/>
        <v>88</v>
      </c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</row>
    <row r="24" spans="1:43" x14ac:dyDescent="0.2">
      <c r="A24" s="2" t="s">
        <v>1</v>
      </c>
      <c r="B24" s="24">
        <f>VLOOKUP(Teams!A2,$C$95:$N$110,MATCH($S24,$C$94:$N$94,0),FALSE)</f>
        <v>473</v>
      </c>
      <c r="C24" s="25">
        <f>VLOOKUP(Teams!B2,$C$95:$N$110,MATCH($S24,$C$94:$N$94,0),FALSE)</f>
        <v>409</v>
      </c>
      <c r="D24" s="25">
        <f>VLOOKUP(Teams!C2,$C$95:$N$110,MATCH($S24,$C$94:$N$94,0),FALSE)</f>
        <v>515</v>
      </c>
      <c r="E24" s="25">
        <f>VLOOKUP(Teams!D2,$C$95:$N$110,MATCH($S24,$C$94:$N$94,0),FALSE)</f>
        <v>414</v>
      </c>
      <c r="F24" s="25">
        <f>VLOOKUP(Teams!E2,$C$95:$N$110,MATCH($S24,$C$94:$N$94,0),FALSE)</f>
        <v>381</v>
      </c>
      <c r="G24" s="25">
        <f>VLOOKUP(Teams!F2,$C$95:$N$110,MATCH($S24,$C$94:$N$94,0),FALSE)</f>
        <v>469</v>
      </c>
      <c r="H24" s="25">
        <f>VLOOKUP(Teams!G2,$C$95:$N$110,MATCH($S24,$C$94:$N$94,0),FALSE)</f>
        <v>428</v>
      </c>
      <c r="I24" s="25">
        <f>VLOOKUP(Teams!H2,$C$95:$N$110,MATCH($S24,$C$94:$N$94,0),FALSE)</f>
        <v>487</v>
      </c>
      <c r="J24" s="25">
        <f>VLOOKUP(Teams!I2,$C$95:$N$110,MATCH($S24,$C$94:$N$94,0),FALSE)</f>
        <v>406</v>
      </c>
      <c r="K24" s="25">
        <f>VLOOKUP(Teams!J2,$C$95:$N$110,MATCH($S24,$C$94:$N$94,0),FALSE)</f>
        <v>375</v>
      </c>
      <c r="L24" s="25">
        <f>VLOOKUP(Teams!K2,$C$95:$N$110,MATCH($S24,$C$94:$N$94,0),FALSE)</f>
        <v>386</v>
      </c>
      <c r="M24" s="25">
        <f>VLOOKUP(Teams!L2,$C$95:$N$110,MATCH($S24,$C$94:$N$94,0),FALSE)</f>
        <v>515</v>
      </c>
      <c r="N24" s="25">
        <f>VLOOKUP(Teams!M2,$C$95:$N$110,MATCH($S24,$C$94:$N$94,0),FALSE)</f>
        <v>424</v>
      </c>
      <c r="O24" s="25">
        <f>VLOOKUP(Teams!N2,$C$95:$N$110,MATCH($S24,$C$94:$N$94,0),FALSE)</f>
        <v>486</v>
      </c>
      <c r="P24" s="25">
        <f>VLOOKUP(Teams!O2,$C$95:$N$110,MATCH($S24,$C$94:$N$94,0),FALSE)</f>
        <v>479</v>
      </c>
      <c r="Q24" s="26">
        <f>VLOOKUP(Teams!P2,$C$95:$N$110,MATCH($S24,$C$94:$N$94,0),FALSE)</f>
        <v>492</v>
      </c>
      <c r="R24" s="8" t="s">
        <v>1</v>
      </c>
      <c r="S24" s="2" t="s">
        <v>33</v>
      </c>
    </row>
    <row r="25" spans="1:43" x14ac:dyDescent="0.2">
      <c r="B25" s="18">
        <f t="shared" ref="B25:Q25" si="3">RANK(B24,$B24:$Q24,0)</f>
        <v>7</v>
      </c>
      <c r="C25" s="19">
        <f t="shared" si="3"/>
        <v>12</v>
      </c>
      <c r="D25" s="19">
        <f t="shared" si="3"/>
        <v>1</v>
      </c>
      <c r="E25" s="19">
        <f t="shared" si="3"/>
        <v>11</v>
      </c>
      <c r="F25" s="19">
        <f t="shared" si="3"/>
        <v>15</v>
      </c>
      <c r="G25" s="19">
        <f t="shared" si="3"/>
        <v>8</v>
      </c>
      <c r="H25" s="19">
        <f t="shared" si="3"/>
        <v>9</v>
      </c>
      <c r="I25" s="19">
        <f t="shared" si="3"/>
        <v>4</v>
      </c>
      <c r="J25" s="19">
        <f t="shared" si="3"/>
        <v>13</v>
      </c>
      <c r="K25" s="19">
        <f t="shared" si="3"/>
        <v>16</v>
      </c>
      <c r="L25" s="19">
        <f t="shared" si="3"/>
        <v>14</v>
      </c>
      <c r="M25" s="19">
        <f t="shared" si="3"/>
        <v>1</v>
      </c>
      <c r="N25" s="19">
        <f t="shared" si="3"/>
        <v>10</v>
      </c>
      <c r="O25" s="19">
        <f t="shared" si="3"/>
        <v>5</v>
      </c>
      <c r="P25" s="19">
        <f t="shared" si="3"/>
        <v>6</v>
      </c>
      <c r="Q25" s="20">
        <f t="shared" si="3"/>
        <v>3</v>
      </c>
    </row>
    <row r="26" spans="1:43" x14ac:dyDescent="0.2">
      <c r="B26" s="21">
        <f t="shared" ref="B26:Q26" si="4">IF(B25=1,100, IF(B25=2,96, IF(B25=3,92,IF(B25=4,88,IF(B25=5,84,IF(B25=6,80,IF(B25=7,76,IF(B25=8,72,0))))))))+IF(B25=9,68,IF(B25=10,64,IF(B25=11,60,IF(B25=12,58,IF(B25=13,56,IF(B25=14,54,IF(B25=15,52,IF(B25=16,50,0))))))))</f>
        <v>76</v>
      </c>
      <c r="C26" s="22">
        <f t="shared" si="4"/>
        <v>58</v>
      </c>
      <c r="D26" s="22">
        <f t="shared" si="4"/>
        <v>100</v>
      </c>
      <c r="E26" s="22">
        <f t="shared" si="4"/>
        <v>60</v>
      </c>
      <c r="F26" s="22">
        <f t="shared" si="4"/>
        <v>52</v>
      </c>
      <c r="G26" s="22">
        <f t="shared" si="4"/>
        <v>72</v>
      </c>
      <c r="H26" s="22">
        <f t="shared" si="4"/>
        <v>68</v>
      </c>
      <c r="I26" s="22">
        <f t="shared" si="4"/>
        <v>88</v>
      </c>
      <c r="J26" s="22">
        <f t="shared" si="4"/>
        <v>56</v>
      </c>
      <c r="K26" s="22">
        <f t="shared" si="4"/>
        <v>50</v>
      </c>
      <c r="L26" s="22">
        <f t="shared" si="4"/>
        <v>54</v>
      </c>
      <c r="M26" s="22">
        <f t="shared" si="4"/>
        <v>100</v>
      </c>
      <c r="N26" s="22">
        <f t="shared" si="4"/>
        <v>64</v>
      </c>
      <c r="O26" s="22">
        <f t="shared" si="4"/>
        <v>84</v>
      </c>
      <c r="P26" s="22">
        <f t="shared" si="4"/>
        <v>80</v>
      </c>
      <c r="Q26" s="23">
        <f t="shared" si="4"/>
        <v>92</v>
      </c>
    </row>
    <row r="27" spans="1:43" x14ac:dyDescent="0.2">
      <c r="A27" s="2" t="s">
        <v>2</v>
      </c>
      <c r="B27" s="24">
        <f>VLOOKUP(Teams!A2,$C$95:$N$110,MATCH($S27,$C$94:$N$94,0),FALSE)</f>
        <v>886</v>
      </c>
      <c r="C27" s="25">
        <f>VLOOKUP(Teams!B2,$C$95:$N$110,MATCH($S27,$C$94:$N$94,0),FALSE)</f>
        <v>898</v>
      </c>
      <c r="D27" s="25">
        <f>VLOOKUP(Teams!C2,$C$95:$N$110,MATCH($S27,$C$94:$N$94,0),FALSE)</f>
        <v>946</v>
      </c>
      <c r="E27" s="25">
        <f>VLOOKUP(Teams!D2,$C$95:$N$110,MATCH($S27,$C$94:$N$94,0),FALSE)</f>
        <v>873</v>
      </c>
      <c r="F27" s="25">
        <f>VLOOKUP(Teams!E2,$C$95:$N$110,MATCH($S27,$C$94:$N$94,0),FALSE)</f>
        <v>889</v>
      </c>
      <c r="G27" s="25">
        <f>VLOOKUP(Teams!F2,$C$95:$N$110,MATCH($S27,$C$94:$N$94,0),FALSE)</f>
        <v>923</v>
      </c>
      <c r="H27" s="25">
        <f>VLOOKUP(Teams!G2,$C$95:$N$110,MATCH($S27,$C$94:$N$94,0),FALSE)</f>
        <v>921</v>
      </c>
      <c r="I27" s="25">
        <f>VLOOKUP(Teams!H2,$C$95:$N$110,MATCH($S27,$C$94:$N$94,0),FALSE)</f>
        <v>941</v>
      </c>
      <c r="J27" s="25">
        <f>VLOOKUP(Teams!I2,$C$95:$N$110,MATCH($S27,$C$94:$N$94,0),FALSE)</f>
        <v>821</v>
      </c>
      <c r="K27" s="25">
        <f>VLOOKUP(Teams!J2,$C$95:$N$110,MATCH($S27,$C$94:$N$94,0),FALSE)</f>
        <v>765</v>
      </c>
      <c r="L27" s="25">
        <f>VLOOKUP(Teams!K2,$C$95:$N$110,MATCH($S27,$C$94:$N$94,0),FALSE)</f>
        <v>872</v>
      </c>
      <c r="M27" s="25">
        <f>VLOOKUP(Teams!L2,$C$95:$N$110,MATCH($S27,$C$94:$N$94,0),FALSE)</f>
        <v>996</v>
      </c>
      <c r="N27" s="25">
        <f>VLOOKUP(Teams!M2,$C$95:$N$110,MATCH($S27,$C$94:$N$94,0),FALSE)</f>
        <v>811</v>
      </c>
      <c r="O27" s="25">
        <f>VLOOKUP(Teams!N2,$C$95:$N$110,MATCH($S27,$C$94:$N$94,0),FALSE)</f>
        <v>969</v>
      </c>
      <c r="P27" s="25">
        <f>VLOOKUP(Teams!O2,$C$95:$N$110,MATCH($S27,$C$94:$N$94,0),FALSE)</f>
        <v>985</v>
      </c>
      <c r="Q27" s="26">
        <f>VLOOKUP(Teams!P2,$C$95:$N$110,MATCH($S27,$C$94:$N$94,0),FALSE)</f>
        <v>938</v>
      </c>
      <c r="R27" s="8" t="s">
        <v>2</v>
      </c>
      <c r="S27" s="2" t="s">
        <v>34</v>
      </c>
    </row>
    <row r="28" spans="1:43" x14ac:dyDescent="0.2">
      <c r="B28" s="18">
        <f t="shared" ref="B28:Q28" si="5">RANK(B27,$B27:$Q27,0)</f>
        <v>11</v>
      </c>
      <c r="C28" s="19">
        <f t="shared" si="5"/>
        <v>9</v>
      </c>
      <c r="D28" s="19">
        <f t="shared" si="5"/>
        <v>4</v>
      </c>
      <c r="E28" s="19">
        <f t="shared" si="5"/>
        <v>12</v>
      </c>
      <c r="F28" s="19">
        <f t="shared" si="5"/>
        <v>10</v>
      </c>
      <c r="G28" s="19">
        <f t="shared" si="5"/>
        <v>7</v>
      </c>
      <c r="H28" s="19">
        <f t="shared" si="5"/>
        <v>8</v>
      </c>
      <c r="I28" s="19">
        <f t="shared" si="5"/>
        <v>5</v>
      </c>
      <c r="J28" s="19">
        <f t="shared" si="5"/>
        <v>14</v>
      </c>
      <c r="K28" s="19">
        <f t="shared" si="5"/>
        <v>16</v>
      </c>
      <c r="L28" s="19">
        <f t="shared" si="5"/>
        <v>13</v>
      </c>
      <c r="M28" s="19">
        <f t="shared" si="5"/>
        <v>1</v>
      </c>
      <c r="N28" s="19">
        <f t="shared" si="5"/>
        <v>15</v>
      </c>
      <c r="O28" s="19">
        <f t="shared" si="5"/>
        <v>3</v>
      </c>
      <c r="P28" s="19">
        <f t="shared" si="5"/>
        <v>2</v>
      </c>
      <c r="Q28" s="20">
        <f t="shared" si="5"/>
        <v>6</v>
      </c>
    </row>
    <row r="29" spans="1:43" x14ac:dyDescent="0.2">
      <c r="B29" s="21">
        <f t="shared" ref="B29:Q29" si="6">IF(B28=1,100, IF(B28=2,96, IF(B28=3,92,IF(B28=4,88,IF(B28=5,84,IF(B28=6,80,IF(B28=7,76,IF(B28=8,72,0))))))))+IF(B28=9,68,IF(B28=10,64,IF(B28=11,60,IF(B28=12,58,IF(B28=13,56,IF(B28=14,54,IF(B28=15,52,IF(B28=16,50,0))))))))</f>
        <v>60</v>
      </c>
      <c r="C29" s="22">
        <f t="shared" si="6"/>
        <v>68</v>
      </c>
      <c r="D29" s="22">
        <f t="shared" si="6"/>
        <v>88</v>
      </c>
      <c r="E29" s="22">
        <f t="shared" si="6"/>
        <v>58</v>
      </c>
      <c r="F29" s="22">
        <f t="shared" si="6"/>
        <v>64</v>
      </c>
      <c r="G29" s="22">
        <f t="shared" si="6"/>
        <v>76</v>
      </c>
      <c r="H29" s="22">
        <f t="shared" si="6"/>
        <v>72</v>
      </c>
      <c r="I29" s="22">
        <f t="shared" si="6"/>
        <v>84</v>
      </c>
      <c r="J29" s="22">
        <f t="shared" si="6"/>
        <v>54</v>
      </c>
      <c r="K29" s="22">
        <f t="shared" si="6"/>
        <v>50</v>
      </c>
      <c r="L29" s="22">
        <f t="shared" si="6"/>
        <v>56</v>
      </c>
      <c r="M29" s="22">
        <f t="shared" si="6"/>
        <v>100</v>
      </c>
      <c r="N29" s="22">
        <f t="shared" si="6"/>
        <v>52</v>
      </c>
      <c r="O29" s="22">
        <f t="shared" si="6"/>
        <v>92</v>
      </c>
      <c r="P29" s="22">
        <f t="shared" si="6"/>
        <v>96</v>
      </c>
      <c r="Q29" s="23">
        <f t="shared" si="6"/>
        <v>80</v>
      </c>
    </row>
    <row r="30" spans="1:43" x14ac:dyDescent="0.2">
      <c r="A30" s="2" t="s">
        <v>5</v>
      </c>
      <c r="B30" s="24">
        <f>VLOOKUP(Teams!A2,$C$95:$N$110,MATCH($S30,$C$94:$N$94,0),FALSE)</f>
        <v>169</v>
      </c>
      <c r="C30" s="25">
        <f>VLOOKUP(Teams!B2,$C$95:$N$110,MATCH($S30,$C$94:$N$94,0),FALSE)</f>
        <v>174</v>
      </c>
      <c r="D30" s="25">
        <f>VLOOKUP(Teams!C2,$C$95:$N$110,MATCH($S30,$C$94:$N$94,0),FALSE)</f>
        <v>172</v>
      </c>
      <c r="E30" s="25">
        <f>VLOOKUP(Teams!D2,$C$95:$N$110,MATCH($S30,$C$94:$N$94,0),FALSE)</f>
        <v>177</v>
      </c>
      <c r="F30" s="25">
        <f>VLOOKUP(Teams!E2,$C$95:$N$110,MATCH($S30,$C$94:$N$94,0),FALSE)</f>
        <v>195</v>
      </c>
      <c r="G30" s="25">
        <f>VLOOKUP(Teams!F2,$C$95:$N$110,MATCH($S30,$C$94:$N$94,0),FALSE)</f>
        <v>163</v>
      </c>
      <c r="H30" s="25">
        <f>VLOOKUP(Teams!G2,$C$95:$N$110,MATCH($S30,$C$94:$N$94,0),FALSE)</f>
        <v>196</v>
      </c>
      <c r="I30" s="25">
        <f>VLOOKUP(Teams!H2,$C$95:$N$110,MATCH($S30,$C$94:$N$94,0),FALSE)</f>
        <v>151</v>
      </c>
      <c r="J30" s="25">
        <f>VLOOKUP(Teams!I2,$C$95:$N$110,MATCH($S30,$C$94:$N$94,0),FALSE)</f>
        <v>141</v>
      </c>
      <c r="K30" s="25">
        <f>VLOOKUP(Teams!J2,$C$95:$N$110,MATCH($S30,$C$94:$N$94,0),FALSE)</f>
        <v>132</v>
      </c>
      <c r="L30" s="25">
        <f>VLOOKUP(Teams!K2,$C$95:$N$110,MATCH($S30,$C$94:$N$94,0),FALSE)</f>
        <v>151</v>
      </c>
      <c r="M30" s="25">
        <f>VLOOKUP(Teams!L2,$C$95:$N$110,MATCH($S30,$C$94:$N$94,0),FALSE)</f>
        <v>194</v>
      </c>
      <c r="N30" s="25">
        <f>VLOOKUP(Teams!M2,$C$95:$N$110,MATCH($S30,$C$94:$N$94,0),FALSE)</f>
        <v>176</v>
      </c>
      <c r="O30" s="25">
        <f>VLOOKUP(Teams!N2,$C$95:$N$110,MATCH($S30,$C$94:$N$94,0),FALSE)</f>
        <v>187</v>
      </c>
      <c r="P30" s="25">
        <f>VLOOKUP(Teams!O2,$C$95:$N$110,MATCH($S30,$C$94:$N$94,0),FALSE)</f>
        <v>225</v>
      </c>
      <c r="Q30" s="26">
        <f>VLOOKUP(Teams!P2,$C$95:$N$110,MATCH($S30,$C$94:$N$94,0),FALSE)</f>
        <v>236</v>
      </c>
      <c r="R30" s="8" t="s">
        <v>5</v>
      </c>
      <c r="S30" s="2" t="s">
        <v>35</v>
      </c>
    </row>
    <row r="31" spans="1:43" x14ac:dyDescent="0.2">
      <c r="B31" s="18">
        <f t="shared" ref="B31:Q31" si="7">RANK(B30,$B30:$Q30,0)</f>
        <v>11</v>
      </c>
      <c r="C31" s="19">
        <f t="shared" si="7"/>
        <v>9</v>
      </c>
      <c r="D31" s="19">
        <f t="shared" si="7"/>
        <v>10</v>
      </c>
      <c r="E31" s="19">
        <f t="shared" si="7"/>
        <v>7</v>
      </c>
      <c r="F31" s="19">
        <f t="shared" si="7"/>
        <v>4</v>
      </c>
      <c r="G31" s="19">
        <f t="shared" si="7"/>
        <v>12</v>
      </c>
      <c r="H31" s="19">
        <f t="shared" si="7"/>
        <v>3</v>
      </c>
      <c r="I31" s="19">
        <f t="shared" si="7"/>
        <v>13</v>
      </c>
      <c r="J31" s="19">
        <f t="shared" si="7"/>
        <v>15</v>
      </c>
      <c r="K31" s="19">
        <f t="shared" si="7"/>
        <v>16</v>
      </c>
      <c r="L31" s="19">
        <f t="shared" si="7"/>
        <v>13</v>
      </c>
      <c r="M31" s="19">
        <f t="shared" si="7"/>
        <v>5</v>
      </c>
      <c r="N31" s="19">
        <f t="shared" si="7"/>
        <v>8</v>
      </c>
      <c r="O31" s="19">
        <f t="shared" si="7"/>
        <v>6</v>
      </c>
      <c r="P31" s="19">
        <f t="shared" si="7"/>
        <v>2</v>
      </c>
      <c r="Q31" s="20">
        <f t="shared" si="7"/>
        <v>1</v>
      </c>
    </row>
    <row r="32" spans="1:43" x14ac:dyDescent="0.2">
      <c r="B32" s="21">
        <f t="shared" ref="B32:Q32" si="8">IF(B31=1,100, IF(B31=2,96, IF(B31=3,92,IF(B31=4,88,IF(B31=5,84,IF(B31=6,80,IF(B31=7,76,IF(B31=8,72,0))))))))+IF(B31=9,68,IF(B31=10,64,IF(B31=11,60,IF(B31=12,58,IF(B31=13,56,IF(B31=14,54,IF(B31=15,52,IF(B31=16,50,0))))))))</f>
        <v>60</v>
      </c>
      <c r="C32" s="22">
        <f t="shared" si="8"/>
        <v>68</v>
      </c>
      <c r="D32" s="22">
        <f t="shared" si="8"/>
        <v>64</v>
      </c>
      <c r="E32" s="22">
        <f t="shared" si="8"/>
        <v>76</v>
      </c>
      <c r="F32" s="22">
        <f t="shared" si="8"/>
        <v>88</v>
      </c>
      <c r="G32" s="22">
        <f t="shared" si="8"/>
        <v>58</v>
      </c>
      <c r="H32" s="22">
        <f t="shared" si="8"/>
        <v>92</v>
      </c>
      <c r="I32" s="22">
        <f t="shared" si="8"/>
        <v>56</v>
      </c>
      <c r="J32" s="22">
        <f t="shared" si="8"/>
        <v>52</v>
      </c>
      <c r="K32" s="22">
        <f t="shared" si="8"/>
        <v>50</v>
      </c>
      <c r="L32" s="22">
        <f t="shared" si="8"/>
        <v>56</v>
      </c>
      <c r="M32" s="22">
        <f t="shared" si="8"/>
        <v>84</v>
      </c>
      <c r="N32" s="22">
        <f t="shared" si="8"/>
        <v>72</v>
      </c>
      <c r="O32" s="22">
        <f t="shared" si="8"/>
        <v>80</v>
      </c>
      <c r="P32" s="22">
        <f t="shared" si="8"/>
        <v>96</v>
      </c>
      <c r="Q32" s="23">
        <f t="shared" si="8"/>
        <v>100</v>
      </c>
    </row>
    <row r="33" spans="1:19" x14ac:dyDescent="0.2">
      <c r="A33" s="2" t="s">
        <v>6</v>
      </c>
      <c r="B33" s="24">
        <f>VLOOKUP(Teams!A2,$C$95:$N$110,MATCH($S33,$C$94:$N$94,0),FALSE)</f>
        <v>11</v>
      </c>
      <c r="C33" s="25">
        <f>VLOOKUP(Teams!B2,$C$95:$N$110,MATCH($S33,$C$94:$N$94,0),FALSE)</f>
        <v>24</v>
      </c>
      <c r="D33" s="25">
        <f>VLOOKUP(Teams!C2,$C$95:$N$110,MATCH($S33,$C$94:$N$94,0),FALSE)</f>
        <v>16</v>
      </c>
      <c r="E33" s="25">
        <f>VLOOKUP(Teams!D2,$C$95:$N$110,MATCH($S33,$C$94:$N$94,0),FALSE)</f>
        <v>14</v>
      </c>
      <c r="F33" s="25">
        <f>VLOOKUP(Teams!E2,$C$95:$N$110,MATCH($S33,$C$94:$N$94,0),FALSE)</f>
        <v>21</v>
      </c>
      <c r="G33" s="25">
        <f>VLOOKUP(Teams!F2,$C$95:$N$110,MATCH($S33,$C$94:$N$94,0),FALSE)</f>
        <v>27</v>
      </c>
      <c r="H33" s="25">
        <f>VLOOKUP(Teams!G2,$C$95:$N$110,MATCH($S33,$C$94:$N$94,0),FALSE)</f>
        <v>15</v>
      </c>
      <c r="I33" s="25">
        <f>VLOOKUP(Teams!H2,$C$95:$N$110,MATCH($S33,$C$94:$N$94,0),FALSE)</f>
        <v>21</v>
      </c>
      <c r="J33" s="25">
        <f>VLOOKUP(Teams!I2,$C$95:$N$110,MATCH($S33,$C$94:$N$94,0),FALSE)</f>
        <v>19</v>
      </c>
      <c r="K33" s="25">
        <f>VLOOKUP(Teams!J2,$C$95:$N$110,MATCH($S33,$C$94:$N$94,0),FALSE)</f>
        <v>19</v>
      </c>
      <c r="L33" s="25">
        <f>VLOOKUP(Teams!K2,$C$95:$N$110,MATCH($S33,$C$94:$N$94,0),FALSE)</f>
        <v>7</v>
      </c>
      <c r="M33" s="25">
        <f>VLOOKUP(Teams!L2,$C$95:$N$110,MATCH($S33,$C$94:$N$94,0),FALSE)</f>
        <v>10</v>
      </c>
      <c r="N33" s="25">
        <f>VLOOKUP(Teams!M2,$C$95:$N$110,MATCH($S33,$C$94:$N$94,0),FALSE)</f>
        <v>19</v>
      </c>
      <c r="O33" s="25">
        <f>VLOOKUP(Teams!N2,$C$95:$N$110,MATCH($S33,$C$94:$N$94,0),FALSE)</f>
        <v>12</v>
      </c>
      <c r="P33" s="25">
        <f>VLOOKUP(Teams!O2,$C$95:$N$110,MATCH($S33,$C$94:$N$94,0),FALSE)</f>
        <v>11</v>
      </c>
      <c r="Q33" s="26">
        <f>VLOOKUP(Teams!P2,$C$95:$N$110,MATCH($S33,$C$94:$N$94,0),FALSE)</f>
        <v>16</v>
      </c>
      <c r="R33" s="8" t="s">
        <v>6</v>
      </c>
      <c r="S33" s="2" t="s">
        <v>36</v>
      </c>
    </row>
    <row r="34" spans="1:19" x14ac:dyDescent="0.2">
      <c r="B34" s="18">
        <f t="shared" ref="B34:Q34" si="9">RANK(B33,$B33:$Q33,0)</f>
        <v>13</v>
      </c>
      <c r="C34" s="19">
        <f t="shared" si="9"/>
        <v>2</v>
      </c>
      <c r="D34" s="19">
        <f t="shared" si="9"/>
        <v>8</v>
      </c>
      <c r="E34" s="19">
        <f t="shared" si="9"/>
        <v>11</v>
      </c>
      <c r="F34" s="19">
        <f t="shared" si="9"/>
        <v>3</v>
      </c>
      <c r="G34" s="19">
        <f t="shared" si="9"/>
        <v>1</v>
      </c>
      <c r="H34" s="19">
        <f t="shared" si="9"/>
        <v>10</v>
      </c>
      <c r="I34" s="19">
        <f t="shared" si="9"/>
        <v>3</v>
      </c>
      <c r="J34" s="19">
        <f t="shared" si="9"/>
        <v>5</v>
      </c>
      <c r="K34" s="19">
        <f t="shared" si="9"/>
        <v>5</v>
      </c>
      <c r="L34" s="19">
        <f t="shared" si="9"/>
        <v>16</v>
      </c>
      <c r="M34" s="19">
        <f t="shared" si="9"/>
        <v>15</v>
      </c>
      <c r="N34" s="19">
        <f t="shared" si="9"/>
        <v>5</v>
      </c>
      <c r="O34" s="19">
        <f t="shared" si="9"/>
        <v>12</v>
      </c>
      <c r="P34" s="19">
        <f t="shared" si="9"/>
        <v>13</v>
      </c>
      <c r="Q34" s="20">
        <f t="shared" si="9"/>
        <v>8</v>
      </c>
    </row>
    <row r="35" spans="1:19" x14ac:dyDescent="0.2">
      <c r="B35" s="21">
        <f t="shared" ref="B35:Q35" si="10">IF(B34=1,100, IF(B34=2,96, IF(B34=3,92,IF(B34=4,88,IF(B34=5,84,IF(B34=6,80,IF(B34=7,76,IF(B34=8,72,0))))))))+IF(B34=9,68,IF(B34=10,64,IF(B34=11,60,IF(B34=12,58,IF(B34=13,56,IF(B34=14,54,IF(B34=15,52,IF(B34=16,50,0))))))))</f>
        <v>56</v>
      </c>
      <c r="C35" s="22">
        <f t="shared" si="10"/>
        <v>96</v>
      </c>
      <c r="D35" s="22">
        <f t="shared" si="10"/>
        <v>72</v>
      </c>
      <c r="E35" s="22">
        <f t="shared" si="10"/>
        <v>60</v>
      </c>
      <c r="F35" s="22">
        <f t="shared" si="10"/>
        <v>92</v>
      </c>
      <c r="G35" s="22">
        <f t="shared" si="10"/>
        <v>100</v>
      </c>
      <c r="H35" s="22">
        <f t="shared" si="10"/>
        <v>64</v>
      </c>
      <c r="I35" s="22">
        <f t="shared" si="10"/>
        <v>92</v>
      </c>
      <c r="J35" s="22">
        <f t="shared" si="10"/>
        <v>84</v>
      </c>
      <c r="K35" s="22">
        <f t="shared" si="10"/>
        <v>84</v>
      </c>
      <c r="L35" s="22">
        <f t="shared" si="10"/>
        <v>50</v>
      </c>
      <c r="M35" s="22">
        <f t="shared" si="10"/>
        <v>52</v>
      </c>
      <c r="N35" s="22">
        <f t="shared" si="10"/>
        <v>84</v>
      </c>
      <c r="O35" s="22">
        <f t="shared" si="10"/>
        <v>58</v>
      </c>
      <c r="P35" s="22">
        <f t="shared" si="10"/>
        <v>56</v>
      </c>
      <c r="Q35" s="23">
        <f t="shared" si="10"/>
        <v>72</v>
      </c>
    </row>
    <row r="36" spans="1:19" x14ac:dyDescent="0.2">
      <c r="A36" s="2" t="s">
        <v>7</v>
      </c>
      <c r="B36" s="24">
        <f>VLOOKUP(Teams!A2,$C$95:$N$110,MATCH($S36,$C$94:$N$94,0),FALSE)</f>
        <v>167</v>
      </c>
      <c r="C36" s="25">
        <f>VLOOKUP(Teams!B2,$C$95:$N$110,MATCH($S36,$C$94:$N$94,0),FALSE)</f>
        <v>100</v>
      </c>
      <c r="D36" s="25">
        <f>VLOOKUP(Teams!C2,$C$95:$N$110,MATCH($S36,$C$94:$N$94,0),FALSE)</f>
        <v>156</v>
      </c>
      <c r="E36" s="25">
        <f>VLOOKUP(Teams!D2,$C$95:$N$110,MATCH($S36,$C$94:$N$94,0),FALSE)</f>
        <v>111</v>
      </c>
      <c r="F36" s="25">
        <f>VLOOKUP(Teams!E2,$C$95:$N$110,MATCH($S36,$C$94:$N$94,0),FALSE)</f>
        <v>79</v>
      </c>
      <c r="G36" s="25">
        <f>VLOOKUP(Teams!F2,$C$95:$N$110,MATCH($S36,$C$94:$N$94,0),FALSE)</f>
        <v>132</v>
      </c>
      <c r="H36" s="25">
        <f>VLOOKUP(Teams!G2,$C$95:$N$110,MATCH($S36,$C$94:$N$94,0),FALSE)</f>
        <v>115</v>
      </c>
      <c r="I36" s="25">
        <f>VLOOKUP(Teams!H2,$C$95:$N$110,MATCH($S36,$C$94:$N$94,0),FALSE)</f>
        <v>154</v>
      </c>
      <c r="J36" s="25">
        <f>VLOOKUP(Teams!I2,$C$95:$N$110,MATCH($S36,$C$94:$N$94,0),FALSE)</f>
        <v>145</v>
      </c>
      <c r="K36" s="25">
        <f>VLOOKUP(Teams!J2,$C$95:$N$110,MATCH($S36,$C$94:$N$94,0),FALSE)</f>
        <v>88</v>
      </c>
      <c r="L36" s="25">
        <f>VLOOKUP(Teams!K2,$C$95:$N$110,MATCH($S36,$C$94:$N$94,0),FALSE)</f>
        <v>115</v>
      </c>
      <c r="M36" s="25">
        <f>VLOOKUP(Teams!L2,$C$95:$N$110,MATCH($S36,$C$94:$N$94,0),FALSE)</f>
        <v>177</v>
      </c>
      <c r="N36" s="25">
        <f>VLOOKUP(Teams!M2,$C$95:$N$110,MATCH($S36,$C$94:$N$94,0),FALSE)</f>
        <v>137</v>
      </c>
      <c r="O36" s="25">
        <f>VLOOKUP(Teams!N2,$C$95:$N$110,MATCH($S36,$C$94:$N$94,0),FALSE)</f>
        <v>147</v>
      </c>
      <c r="P36" s="25">
        <f>VLOOKUP(Teams!O2,$C$95:$N$110,MATCH($S36,$C$94:$N$94,0),FALSE)</f>
        <v>119</v>
      </c>
      <c r="Q36" s="26">
        <f>VLOOKUP(Teams!P2,$C$95:$N$110,MATCH($S36,$C$94:$N$94,0),FALSE)</f>
        <v>132</v>
      </c>
      <c r="R36" s="8" t="s">
        <v>7</v>
      </c>
      <c r="S36" s="2" t="s">
        <v>37</v>
      </c>
    </row>
    <row r="37" spans="1:19" x14ac:dyDescent="0.2">
      <c r="B37" s="18">
        <f t="shared" ref="B37:Q37" si="11">RANK(B36,$B36:$Q36,0)</f>
        <v>2</v>
      </c>
      <c r="C37" s="19">
        <f t="shared" si="11"/>
        <v>14</v>
      </c>
      <c r="D37" s="19">
        <f t="shared" si="11"/>
        <v>3</v>
      </c>
      <c r="E37" s="19">
        <f t="shared" si="11"/>
        <v>13</v>
      </c>
      <c r="F37" s="19">
        <f t="shared" si="11"/>
        <v>16</v>
      </c>
      <c r="G37" s="19">
        <f t="shared" si="11"/>
        <v>8</v>
      </c>
      <c r="H37" s="19">
        <f t="shared" si="11"/>
        <v>11</v>
      </c>
      <c r="I37" s="19">
        <f t="shared" si="11"/>
        <v>4</v>
      </c>
      <c r="J37" s="19">
        <f t="shared" si="11"/>
        <v>6</v>
      </c>
      <c r="K37" s="19">
        <f t="shared" si="11"/>
        <v>15</v>
      </c>
      <c r="L37" s="19">
        <f t="shared" si="11"/>
        <v>11</v>
      </c>
      <c r="M37" s="19">
        <f t="shared" si="11"/>
        <v>1</v>
      </c>
      <c r="N37" s="19">
        <f t="shared" si="11"/>
        <v>7</v>
      </c>
      <c r="O37" s="19">
        <f t="shared" si="11"/>
        <v>5</v>
      </c>
      <c r="P37" s="19">
        <f t="shared" si="11"/>
        <v>10</v>
      </c>
      <c r="Q37" s="20">
        <f t="shared" si="11"/>
        <v>8</v>
      </c>
    </row>
    <row r="38" spans="1:19" x14ac:dyDescent="0.2">
      <c r="B38" s="21">
        <f t="shared" ref="B38:Q38" si="12">IF(B37=1,100, IF(B37=2,96, IF(B37=3,92,IF(B37=4,88,IF(B37=5,84,IF(B37=6,80,IF(B37=7,76,IF(B37=8,72,0))))))))+IF(B37=9,68,IF(B37=10,64,IF(B37=11,60,IF(B37=12,58,IF(B37=13,56,IF(B37=14,54,IF(B37=15,52,IF(B37=16,50,0))))))))</f>
        <v>96</v>
      </c>
      <c r="C38" s="22">
        <f t="shared" si="12"/>
        <v>54</v>
      </c>
      <c r="D38" s="22">
        <f t="shared" si="12"/>
        <v>92</v>
      </c>
      <c r="E38" s="22">
        <f t="shared" si="12"/>
        <v>56</v>
      </c>
      <c r="F38" s="22">
        <f t="shared" si="12"/>
        <v>50</v>
      </c>
      <c r="G38" s="22">
        <f t="shared" si="12"/>
        <v>72</v>
      </c>
      <c r="H38" s="22">
        <f t="shared" si="12"/>
        <v>60</v>
      </c>
      <c r="I38" s="22">
        <f t="shared" si="12"/>
        <v>88</v>
      </c>
      <c r="J38" s="22">
        <f t="shared" si="12"/>
        <v>80</v>
      </c>
      <c r="K38" s="22">
        <f t="shared" si="12"/>
        <v>52</v>
      </c>
      <c r="L38" s="22">
        <f t="shared" si="12"/>
        <v>60</v>
      </c>
      <c r="M38" s="22">
        <f t="shared" si="12"/>
        <v>100</v>
      </c>
      <c r="N38" s="22">
        <f t="shared" si="12"/>
        <v>76</v>
      </c>
      <c r="O38" s="22">
        <f t="shared" si="12"/>
        <v>84</v>
      </c>
      <c r="P38" s="22">
        <f t="shared" si="12"/>
        <v>64</v>
      </c>
      <c r="Q38" s="23">
        <f t="shared" si="12"/>
        <v>72</v>
      </c>
    </row>
    <row r="39" spans="1:19" x14ac:dyDescent="0.2">
      <c r="A39" s="2" t="s">
        <v>8</v>
      </c>
      <c r="B39" s="24">
        <f>VLOOKUP(Teams!A2,$C$95:$N$110,MATCH($S39,$C$94:$N$94,0),FALSE)</f>
        <v>459</v>
      </c>
      <c r="C39" s="25">
        <f>VLOOKUP(Teams!B2,$C$95:$N$110,MATCH($S39,$C$94:$N$94,0),FALSE)</f>
        <v>387</v>
      </c>
      <c r="D39" s="25">
        <f>VLOOKUP(Teams!C2,$C$95:$N$110,MATCH($S39,$C$94:$N$94,0),FALSE)</f>
        <v>496</v>
      </c>
      <c r="E39" s="25">
        <f>VLOOKUP(Teams!D2,$C$95:$N$110,MATCH($S39,$C$94:$N$94,0),FALSE)</f>
        <v>399</v>
      </c>
      <c r="F39" s="25">
        <f>VLOOKUP(Teams!E2,$C$95:$N$110,MATCH($S39,$C$94:$N$94,0),FALSE)</f>
        <v>357</v>
      </c>
      <c r="G39" s="25">
        <f>VLOOKUP(Teams!F2,$C$95:$N$110,MATCH($S39,$C$94:$N$94,0),FALSE)</f>
        <v>454</v>
      </c>
      <c r="H39" s="25">
        <f>VLOOKUP(Teams!G2,$C$95:$N$110,MATCH($S39,$C$94:$N$94,0),FALSE)</f>
        <v>402</v>
      </c>
      <c r="I39" s="25">
        <f>VLOOKUP(Teams!H2,$C$95:$N$110,MATCH($S39,$C$94:$N$94,0),FALSE)</f>
        <v>473</v>
      </c>
      <c r="J39" s="25">
        <f>VLOOKUP(Teams!I2,$C$95:$N$110,MATCH($S39,$C$94:$N$94,0),FALSE)</f>
        <v>398</v>
      </c>
      <c r="K39" s="25">
        <f>VLOOKUP(Teams!J2,$C$95:$N$110,MATCH($S39,$C$94:$N$94,0),FALSE)</f>
        <v>340</v>
      </c>
      <c r="L39" s="25">
        <f>VLOOKUP(Teams!K2,$C$95:$N$110,MATCH($S39,$C$94:$N$94,0),FALSE)</f>
        <v>370</v>
      </c>
      <c r="M39" s="25">
        <f>VLOOKUP(Teams!L2,$C$95:$N$110,MATCH($S39,$C$94:$N$94,0),FALSE)</f>
        <v>498</v>
      </c>
      <c r="N39" s="25">
        <f>VLOOKUP(Teams!M2,$C$95:$N$110,MATCH($S39,$C$94:$N$94,0),FALSE)</f>
        <v>410</v>
      </c>
      <c r="O39" s="25">
        <f>VLOOKUP(Teams!N2,$C$95:$N$110,MATCH($S39,$C$94:$N$94,0),FALSE)</f>
        <v>470</v>
      </c>
      <c r="P39" s="25">
        <f>VLOOKUP(Teams!O2,$C$95:$N$110,MATCH($S39,$C$94:$N$94,0),FALSE)</f>
        <v>466</v>
      </c>
      <c r="Q39" s="26">
        <f>VLOOKUP(Teams!P2,$C$95:$N$110,MATCH($S39,$C$94:$N$94,0),FALSE)</f>
        <v>475</v>
      </c>
      <c r="R39" s="8" t="s">
        <v>8</v>
      </c>
      <c r="S39" s="2" t="s">
        <v>38</v>
      </c>
    </row>
    <row r="40" spans="1:19" x14ac:dyDescent="0.2">
      <c r="B40" s="18">
        <f t="shared" ref="B40:Q40" si="13">RANK(B39,$B39:$Q39,0)</f>
        <v>7</v>
      </c>
      <c r="C40" s="19">
        <f t="shared" si="13"/>
        <v>13</v>
      </c>
      <c r="D40" s="19">
        <f t="shared" si="13"/>
        <v>2</v>
      </c>
      <c r="E40" s="19">
        <f t="shared" si="13"/>
        <v>11</v>
      </c>
      <c r="F40" s="19">
        <f t="shared" si="13"/>
        <v>15</v>
      </c>
      <c r="G40" s="19">
        <f t="shared" si="13"/>
        <v>8</v>
      </c>
      <c r="H40" s="19">
        <f t="shared" si="13"/>
        <v>10</v>
      </c>
      <c r="I40" s="19">
        <f t="shared" si="13"/>
        <v>4</v>
      </c>
      <c r="J40" s="19">
        <f t="shared" si="13"/>
        <v>12</v>
      </c>
      <c r="K40" s="19">
        <f t="shared" si="13"/>
        <v>16</v>
      </c>
      <c r="L40" s="19">
        <f t="shared" si="13"/>
        <v>14</v>
      </c>
      <c r="M40" s="19">
        <f t="shared" si="13"/>
        <v>1</v>
      </c>
      <c r="N40" s="19">
        <f t="shared" si="13"/>
        <v>9</v>
      </c>
      <c r="O40" s="19">
        <f t="shared" si="13"/>
        <v>5</v>
      </c>
      <c r="P40" s="19">
        <f t="shared" si="13"/>
        <v>6</v>
      </c>
      <c r="Q40" s="20">
        <f t="shared" si="13"/>
        <v>3</v>
      </c>
    </row>
    <row r="41" spans="1:19" x14ac:dyDescent="0.2">
      <c r="B41" s="21">
        <f t="shared" ref="B41:Q41" si="14">IF(B40=1,100, IF(B40=2,96, IF(B40=3,92,IF(B40=4,88,IF(B40=5,84,IF(B40=6,80,IF(B40=7,76,IF(B40=8,72,0))))))))+IF(B40=9,68,IF(B40=10,64,IF(B40=11,60,IF(B40=12,58,IF(B40=13,56,IF(B40=14,54,IF(B40=15,52,IF(B40=16,50,0))))))))</f>
        <v>76</v>
      </c>
      <c r="C41" s="22">
        <f t="shared" si="14"/>
        <v>56</v>
      </c>
      <c r="D41" s="22">
        <f t="shared" si="14"/>
        <v>96</v>
      </c>
      <c r="E41" s="22">
        <f t="shared" si="14"/>
        <v>60</v>
      </c>
      <c r="F41" s="22">
        <f t="shared" si="14"/>
        <v>52</v>
      </c>
      <c r="G41" s="22">
        <f t="shared" si="14"/>
        <v>72</v>
      </c>
      <c r="H41" s="22">
        <f t="shared" si="14"/>
        <v>64</v>
      </c>
      <c r="I41" s="22">
        <f t="shared" si="14"/>
        <v>88</v>
      </c>
      <c r="J41" s="22">
        <f t="shared" si="14"/>
        <v>58</v>
      </c>
      <c r="K41" s="22">
        <f t="shared" si="14"/>
        <v>50</v>
      </c>
      <c r="L41" s="22">
        <f t="shared" si="14"/>
        <v>54</v>
      </c>
      <c r="M41" s="22">
        <f t="shared" si="14"/>
        <v>100</v>
      </c>
      <c r="N41" s="22">
        <f t="shared" si="14"/>
        <v>68</v>
      </c>
      <c r="O41" s="22">
        <f t="shared" si="14"/>
        <v>84</v>
      </c>
      <c r="P41" s="22">
        <f t="shared" si="14"/>
        <v>80</v>
      </c>
      <c r="Q41" s="23">
        <f t="shared" si="14"/>
        <v>92</v>
      </c>
    </row>
    <row r="42" spans="1:19" x14ac:dyDescent="0.2">
      <c r="A42" s="2" t="s">
        <v>9</v>
      </c>
      <c r="B42" s="24">
        <f>VLOOKUP(Teams!A2,$C$95:$N$110,MATCH($S42,$C$94:$N$94,0),FALSE)</f>
        <v>39</v>
      </c>
      <c r="C42" s="25">
        <f>VLOOKUP(Teams!B2,$C$95:$N$110,MATCH($S42,$C$94:$N$94,0),FALSE)</f>
        <v>55</v>
      </c>
      <c r="D42" s="25">
        <f>VLOOKUP(Teams!C2,$C$95:$N$110,MATCH($S42,$C$94:$N$94,0),FALSE)</f>
        <v>29</v>
      </c>
      <c r="E42" s="25">
        <f>VLOOKUP(Teams!D2,$C$95:$N$110,MATCH($S42,$C$94:$N$94,0),FALSE)</f>
        <v>59</v>
      </c>
      <c r="F42" s="25">
        <f>VLOOKUP(Teams!E2,$C$95:$N$110,MATCH($S42,$C$94:$N$94,0),FALSE)</f>
        <v>13</v>
      </c>
      <c r="G42" s="25">
        <f>VLOOKUP(Teams!F2,$C$95:$N$110,MATCH($S42,$C$94:$N$94,0),FALSE)</f>
        <v>39</v>
      </c>
      <c r="H42" s="25">
        <f>VLOOKUP(Teams!G2,$C$95:$N$110,MATCH($S42,$C$94:$N$94,0),FALSE)</f>
        <v>37</v>
      </c>
      <c r="I42" s="25">
        <f>VLOOKUP(Teams!H2,$C$95:$N$110,MATCH($S42,$C$94:$N$94,0),FALSE)</f>
        <v>51</v>
      </c>
      <c r="J42" s="25">
        <f>VLOOKUP(Teams!I2,$C$95:$N$110,MATCH($S42,$C$94:$N$94,0),FALSE)</f>
        <v>22</v>
      </c>
      <c r="K42" s="25">
        <f>VLOOKUP(Teams!J2,$C$95:$N$110,MATCH($S42,$C$94:$N$94,0),FALSE)</f>
        <v>66</v>
      </c>
      <c r="L42" s="25">
        <f>VLOOKUP(Teams!K2,$C$95:$N$110,MATCH($S42,$C$94:$N$94,0),FALSE)</f>
        <v>63</v>
      </c>
      <c r="M42" s="25">
        <f>VLOOKUP(Teams!L2,$C$95:$N$110,MATCH($S42,$C$94:$N$94,0),FALSE)</f>
        <v>48</v>
      </c>
      <c r="N42" s="25">
        <f>VLOOKUP(Teams!M2,$C$95:$N$110,MATCH($S42,$C$94:$N$94,0),FALSE)</f>
        <v>41</v>
      </c>
      <c r="O42" s="25">
        <f>VLOOKUP(Teams!N2,$C$95:$N$110,MATCH($S42,$C$94:$N$94,0),FALSE)</f>
        <v>34</v>
      </c>
      <c r="P42" s="25">
        <f>VLOOKUP(Teams!O2,$C$95:$N$110,MATCH($S42,$C$94:$N$94,0),FALSE)</f>
        <v>31</v>
      </c>
      <c r="Q42" s="26">
        <f>VLOOKUP(Teams!P2,$C$95:$N$110,MATCH($S42,$C$94:$N$94,0),FALSE)</f>
        <v>116</v>
      </c>
      <c r="R42" s="8" t="s">
        <v>9</v>
      </c>
      <c r="S42" s="2" t="s">
        <v>39</v>
      </c>
    </row>
    <row r="43" spans="1:19" x14ac:dyDescent="0.2">
      <c r="B43" s="18">
        <f t="shared" ref="B43:Q43" si="15">RANK(B42,$B42:$Q42,0)</f>
        <v>9</v>
      </c>
      <c r="C43" s="19">
        <f t="shared" si="15"/>
        <v>5</v>
      </c>
      <c r="D43" s="19">
        <f t="shared" si="15"/>
        <v>14</v>
      </c>
      <c r="E43" s="19">
        <f t="shared" si="15"/>
        <v>4</v>
      </c>
      <c r="F43" s="19">
        <f t="shared" si="15"/>
        <v>16</v>
      </c>
      <c r="G43" s="19">
        <f t="shared" si="15"/>
        <v>9</v>
      </c>
      <c r="H43" s="19">
        <f t="shared" si="15"/>
        <v>11</v>
      </c>
      <c r="I43" s="19">
        <f t="shared" si="15"/>
        <v>6</v>
      </c>
      <c r="J43" s="19">
        <f t="shared" si="15"/>
        <v>15</v>
      </c>
      <c r="K43" s="19">
        <f t="shared" si="15"/>
        <v>2</v>
      </c>
      <c r="L43" s="19">
        <f t="shared" si="15"/>
        <v>3</v>
      </c>
      <c r="M43" s="19">
        <f t="shared" si="15"/>
        <v>7</v>
      </c>
      <c r="N43" s="19">
        <f t="shared" si="15"/>
        <v>8</v>
      </c>
      <c r="O43" s="19">
        <f t="shared" si="15"/>
        <v>12</v>
      </c>
      <c r="P43" s="19">
        <f t="shared" si="15"/>
        <v>13</v>
      </c>
      <c r="Q43" s="20">
        <f t="shared" si="15"/>
        <v>1</v>
      </c>
    </row>
    <row r="44" spans="1:19" x14ac:dyDescent="0.2">
      <c r="B44" s="21">
        <f t="shared" ref="B44:Q44" si="16">IF(B43=1,100, IF(B43=2,96, IF(B43=3,92,IF(B43=4,88,IF(B43=5,84,IF(B43=6,80,IF(B43=7,76,IF(B43=8,72,0))))))))+IF(B43=9,68,IF(B43=10,64,IF(B43=11,60,IF(B43=12,58,IF(B43=13,56,IF(B43=14,54,IF(B43=15,52,IF(B43=16,50,0))))))))</f>
        <v>68</v>
      </c>
      <c r="C44" s="22">
        <f t="shared" si="16"/>
        <v>84</v>
      </c>
      <c r="D44" s="22">
        <f t="shared" si="16"/>
        <v>54</v>
      </c>
      <c r="E44" s="22">
        <f t="shared" si="16"/>
        <v>88</v>
      </c>
      <c r="F44" s="22">
        <f t="shared" si="16"/>
        <v>50</v>
      </c>
      <c r="G44" s="22">
        <f t="shared" si="16"/>
        <v>68</v>
      </c>
      <c r="H44" s="22">
        <f t="shared" si="16"/>
        <v>60</v>
      </c>
      <c r="I44" s="22">
        <f t="shared" si="16"/>
        <v>80</v>
      </c>
      <c r="J44" s="22">
        <f t="shared" si="16"/>
        <v>52</v>
      </c>
      <c r="K44" s="22">
        <f t="shared" si="16"/>
        <v>96</v>
      </c>
      <c r="L44" s="22">
        <f t="shared" si="16"/>
        <v>92</v>
      </c>
      <c r="M44" s="22">
        <f t="shared" si="16"/>
        <v>76</v>
      </c>
      <c r="N44" s="22">
        <f t="shared" si="16"/>
        <v>72</v>
      </c>
      <c r="O44" s="22">
        <f t="shared" si="16"/>
        <v>58</v>
      </c>
      <c r="P44" s="22">
        <f t="shared" si="16"/>
        <v>56</v>
      </c>
      <c r="Q44" s="23">
        <f t="shared" si="16"/>
        <v>100</v>
      </c>
    </row>
    <row r="45" spans="1:19" x14ac:dyDescent="0.2">
      <c r="A45" s="2" t="s">
        <v>15</v>
      </c>
      <c r="B45" s="24">
        <f>VLOOKUP(Teams!A2,$C$95:$N$110,MATCH($S45,$C$94:$N$94,0),FALSE)</f>
        <v>46</v>
      </c>
      <c r="C45" s="25">
        <f>VLOOKUP(Teams!B2,$C$95:$N$110,MATCH($S45,$C$94:$N$94,0),FALSE)</f>
        <v>68</v>
      </c>
      <c r="D45" s="25">
        <f>VLOOKUP(Teams!C2,$C$95:$N$110,MATCH($S45,$C$94:$N$94,0),FALSE)</f>
        <v>52</v>
      </c>
      <c r="E45" s="25">
        <f>VLOOKUP(Teams!D2,$C$95:$N$110,MATCH($S45,$C$94:$N$94,0),FALSE)</f>
        <v>51</v>
      </c>
      <c r="F45" s="25">
        <f>VLOOKUP(Teams!E2,$C$95:$N$110,MATCH($S45,$C$94:$N$94,0),FALSE)</f>
        <v>61</v>
      </c>
      <c r="G45" s="25">
        <f>VLOOKUP(Teams!F2,$C$95:$N$110,MATCH($S45,$C$94:$N$94,0),FALSE)</f>
        <v>48</v>
      </c>
      <c r="H45" s="25">
        <f>VLOOKUP(Teams!G2,$C$95:$N$110,MATCH($S45,$C$94:$N$94,0),FALSE)</f>
        <v>32</v>
      </c>
      <c r="I45" s="25">
        <f>VLOOKUP(Teams!H2,$C$95:$N$110,MATCH($S45,$C$94:$N$94,0),FALSE)</f>
        <v>64</v>
      </c>
      <c r="J45" s="25">
        <f>VLOOKUP(Teams!I2,$C$95:$N$110,MATCH($S45,$C$94:$N$94,0),FALSE)</f>
        <v>39</v>
      </c>
      <c r="K45" s="25">
        <f>VLOOKUP(Teams!J2,$C$95:$N$110,MATCH($S45,$C$94:$N$94,0),FALSE)</f>
        <v>56</v>
      </c>
      <c r="L45" s="25">
        <f>VLOOKUP(Teams!K2,$C$95:$N$110,MATCH($S45,$C$94:$N$94,0),FALSE)</f>
        <v>50</v>
      </c>
      <c r="M45" s="25">
        <f>VLOOKUP(Teams!L2,$C$95:$N$110,MATCH($S45,$C$94:$N$94,0),FALSE)</f>
        <v>26</v>
      </c>
      <c r="N45" s="25">
        <f>VLOOKUP(Teams!M2,$C$95:$N$110,MATCH($S45,$C$94:$N$94,0),FALSE)</f>
        <v>39</v>
      </c>
      <c r="O45" s="25">
        <f>VLOOKUP(Teams!N2,$C$95:$N$110,MATCH($S45,$C$94:$N$94,0),FALSE)</f>
        <v>54</v>
      </c>
      <c r="P45" s="25">
        <f>VLOOKUP(Teams!O2,$C$95:$N$110,MATCH($S45,$C$94:$N$94,0),FALSE)</f>
        <v>65</v>
      </c>
      <c r="Q45" s="26">
        <f>VLOOKUP(Teams!P2,$C$95:$N$110,MATCH($S45,$C$94:$N$94,0),FALSE)</f>
        <v>57</v>
      </c>
      <c r="R45" s="8" t="s">
        <v>15</v>
      </c>
      <c r="S45" s="2" t="s">
        <v>41</v>
      </c>
    </row>
    <row r="46" spans="1:19" x14ac:dyDescent="0.2">
      <c r="B46" s="18">
        <f t="shared" ref="B46:Q46" si="17">RANK(B45,$B45:$Q45,1)</f>
        <v>5</v>
      </c>
      <c r="C46" s="19">
        <f t="shared" si="17"/>
        <v>16</v>
      </c>
      <c r="D46" s="19">
        <f t="shared" si="17"/>
        <v>9</v>
      </c>
      <c r="E46" s="19">
        <f t="shared" si="17"/>
        <v>8</v>
      </c>
      <c r="F46" s="19">
        <f t="shared" si="17"/>
        <v>13</v>
      </c>
      <c r="G46" s="19">
        <f t="shared" si="17"/>
        <v>6</v>
      </c>
      <c r="H46" s="19">
        <f t="shared" si="17"/>
        <v>2</v>
      </c>
      <c r="I46" s="19">
        <f t="shared" si="17"/>
        <v>14</v>
      </c>
      <c r="J46" s="19">
        <f t="shared" si="17"/>
        <v>3</v>
      </c>
      <c r="K46" s="19">
        <f t="shared" si="17"/>
        <v>11</v>
      </c>
      <c r="L46" s="19">
        <f t="shared" si="17"/>
        <v>7</v>
      </c>
      <c r="M46" s="19">
        <f t="shared" si="17"/>
        <v>1</v>
      </c>
      <c r="N46" s="19">
        <f t="shared" si="17"/>
        <v>3</v>
      </c>
      <c r="O46" s="19">
        <f t="shared" si="17"/>
        <v>10</v>
      </c>
      <c r="P46" s="19">
        <f t="shared" si="17"/>
        <v>15</v>
      </c>
      <c r="Q46" s="20">
        <f t="shared" si="17"/>
        <v>12</v>
      </c>
    </row>
    <row r="47" spans="1:19" x14ac:dyDescent="0.2">
      <c r="B47" s="21">
        <f t="shared" ref="B47:Q47" si="18">IF(B46=1,100, IF(B46=2,96, IF(B46=3,92,IF(B46=4,88,IF(B46=5,84,IF(B46=6,80,IF(B46=7,76,IF(B46=8,72,0))))))))+IF(B46=9,68,IF(B46=10,64,IF(B46=11,60,IF(B46=12,58,IF(B46=13,56,IF(B46=14,54,IF(B46=15,52,IF(B46=16,50,0))))))))</f>
        <v>84</v>
      </c>
      <c r="C47" s="22">
        <f t="shared" si="18"/>
        <v>50</v>
      </c>
      <c r="D47" s="22">
        <f t="shared" si="18"/>
        <v>68</v>
      </c>
      <c r="E47" s="22">
        <f t="shared" si="18"/>
        <v>72</v>
      </c>
      <c r="F47" s="22">
        <f t="shared" si="18"/>
        <v>56</v>
      </c>
      <c r="G47" s="22">
        <f t="shared" si="18"/>
        <v>80</v>
      </c>
      <c r="H47" s="22">
        <f t="shared" si="18"/>
        <v>96</v>
      </c>
      <c r="I47" s="22">
        <f t="shared" si="18"/>
        <v>54</v>
      </c>
      <c r="J47" s="22">
        <f t="shared" si="18"/>
        <v>92</v>
      </c>
      <c r="K47" s="22">
        <f t="shared" si="18"/>
        <v>60</v>
      </c>
      <c r="L47" s="22">
        <f t="shared" si="18"/>
        <v>76</v>
      </c>
      <c r="M47" s="22">
        <f t="shared" si="18"/>
        <v>100</v>
      </c>
      <c r="N47" s="22">
        <f t="shared" si="18"/>
        <v>92</v>
      </c>
      <c r="O47" s="22">
        <f t="shared" si="18"/>
        <v>64</v>
      </c>
      <c r="P47" s="22">
        <f t="shared" si="18"/>
        <v>52</v>
      </c>
      <c r="Q47" s="23">
        <f t="shared" si="18"/>
        <v>58</v>
      </c>
    </row>
    <row r="48" spans="1:19" x14ac:dyDescent="0.2">
      <c r="A48" s="2" t="s">
        <v>16</v>
      </c>
      <c r="B48" s="24">
        <f t="shared" ref="B48:Q48" si="19">VLOOKUP(B53,$C$136:$Q$152,MATCH($S48,$C$136:$Q$136,0),FALSE)</f>
        <v>386</v>
      </c>
      <c r="C48" s="25">
        <f t="shared" si="19"/>
        <v>231</v>
      </c>
      <c r="D48" s="25">
        <f t="shared" si="19"/>
        <v>353</v>
      </c>
      <c r="E48" s="25">
        <f t="shared" si="19"/>
        <v>266</v>
      </c>
      <c r="F48" s="25">
        <f t="shared" si="19"/>
        <v>348</v>
      </c>
      <c r="G48" s="25">
        <f t="shared" si="19"/>
        <v>322</v>
      </c>
      <c r="H48" s="25">
        <f t="shared" si="19"/>
        <v>321</v>
      </c>
      <c r="I48" s="25">
        <f t="shared" si="19"/>
        <v>336</v>
      </c>
      <c r="J48" s="25">
        <f t="shared" si="19"/>
        <v>329</v>
      </c>
      <c r="K48" s="25">
        <f t="shared" si="19"/>
        <v>333</v>
      </c>
      <c r="L48" s="25">
        <f t="shared" si="19"/>
        <v>325</v>
      </c>
      <c r="M48" s="25">
        <f t="shared" si="19"/>
        <v>321</v>
      </c>
      <c r="N48" s="25">
        <f t="shared" si="19"/>
        <v>304</v>
      </c>
      <c r="O48" s="25">
        <f t="shared" si="19"/>
        <v>353</v>
      </c>
      <c r="P48" s="25">
        <f t="shared" si="19"/>
        <v>381</v>
      </c>
      <c r="Q48" s="26">
        <f t="shared" si="19"/>
        <v>313</v>
      </c>
      <c r="R48" s="8" t="s">
        <v>16</v>
      </c>
      <c r="S48" s="2" t="s">
        <v>48</v>
      </c>
    </row>
    <row r="49" spans="1:19" x14ac:dyDescent="0.2">
      <c r="B49" s="18">
        <f t="shared" ref="B49:Q49" si="20">RANK(B48,$B48:$Q48,0)</f>
        <v>1</v>
      </c>
      <c r="C49" s="19">
        <f t="shared" si="20"/>
        <v>16</v>
      </c>
      <c r="D49" s="19">
        <f t="shared" si="20"/>
        <v>3</v>
      </c>
      <c r="E49" s="19">
        <f t="shared" si="20"/>
        <v>15</v>
      </c>
      <c r="F49" s="19">
        <f t="shared" si="20"/>
        <v>5</v>
      </c>
      <c r="G49" s="19">
        <f t="shared" si="20"/>
        <v>10</v>
      </c>
      <c r="H49" s="19">
        <f t="shared" si="20"/>
        <v>11</v>
      </c>
      <c r="I49" s="19">
        <f t="shared" si="20"/>
        <v>6</v>
      </c>
      <c r="J49" s="19">
        <f t="shared" si="20"/>
        <v>8</v>
      </c>
      <c r="K49" s="19">
        <f t="shared" si="20"/>
        <v>7</v>
      </c>
      <c r="L49" s="19">
        <f t="shared" si="20"/>
        <v>9</v>
      </c>
      <c r="M49" s="19">
        <f t="shared" si="20"/>
        <v>11</v>
      </c>
      <c r="N49" s="19">
        <f t="shared" si="20"/>
        <v>14</v>
      </c>
      <c r="O49" s="19">
        <f t="shared" si="20"/>
        <v>3</v>
      </c>
      <c r="P49" s="19">
        <f t="shared" si="20"/>
        <v>2</v>
      </c>
      <c r="Q49" s="20">
        <f t="shared" si="20"/>
        <v>13</v>
      </c>
    </row>
    <row r="50" spans="1:19" x14ac:dyDescent="0.2">
      <c r="B50" s="21">
        <f t="shared" ref="B50:Q50" si="21">IF(B49=1,100, IF(B49=2,96, IF(B49=3,92,IF(B49=4,88,IF(B49=5,84,IF(B49=6,80,IF(B49=7,76,IF(B49=8,72,0))))))))+IF(B49=9,68,IF(B49=10,64,IF(B49=11,60,IF(B49=12,58,IF(B49=13,56,IF(B49=14,54,IF(B49=15,52,IF(B49=16,50,0))))))))</f>
        <v>100</v>
      </c>
      <c r="C50" s="22">
        <f t="shared" si="21"/>
        <v>50</v>
      </c>
      <c r="D50" s="22">
        <f t="shared" si="21"/>
        <v>92</v>
      </c>
      <c r="E50" s="22">
        <f t="shared" si="21"/>
        <v>52</v>
      </c>
      <c r="F50" s="22">
        <f t="shared" si="21"/>
        <v>84</v>
      </c>
      <c r="G50" s="22">
        <f t="shared" si="21"/>
        <v>64</v>
      </c>
      <c r="H50" s="22">
        <f t="shared" si="21"/>
        <v>60</v>
      </c>
      <c r="I50" s="22">
        <f t="shared" si="21"/>
        <v>80</v>
      </c>
      <c r="J50" s="22">
        <f t="shared" si="21"/>
        <v>72</v>
      </c>
      <c r="K50" s="22">
        <f t="shared" si="21"/>
        <v>76</v>
      </c>
      <c r="L50" s="22">
        <f t="shared" si="21"/>
        <v>68</v>
      </c>
      <c r="M50" s="22">
        <f t="shared" si="21"/>
        <v>60</v>
      </c>
      <c r="N50" s="22">
        <f t="shared" si="21"/>
        <v>54</v>
      </c>
      <c r="O50" s="22">
        <f t="shared" si="21"/>
        <v>92</v>
      </c>
      <c r="P50" s="22">
        <f t="shared" si="21"/>
        <v>96</v>
      </c>
      <c r="Q50" s="23">
        <f t="shared" si="21"/>
        <v>56</v>
      </c>
    </row>
    <row r="51" spans="1:19" x14ac:dyDescent="0.2"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</row>
    <row r="52" spans="1:19" x14ac:dyDescent="0.2">
      <c r="B52" s="28">
        <f t="shared" ref="B52:Q52" si="22">B50+B47+B44+B41+B38+B35+B32+B29+B26+B23</f>
        <v>736</v>
      </c>
      <c r="C52" s="29">
        <f t="shared" si="22"/>
        <v>652</v>
      </c>
      <c r="D52" s="29">
        <f t="shared" si="22"/>
        <v>806</v>
      </c>
      <c r="E52" s="29">
        <f t="shared" si="22"/>
        <v>642</v>
      </c>
      <c r="F52" s="29">
        <f t="shared" si="22"/>
        <v>656</v>
      </c>
      <c r="G52" s="29">
        <f t="shared" si="22"/>
        <v>742</v>
      </c>
      <c r="H52" s="29">
        <f t="shared" si="22"/>
        <v>716</v>
      </c>
      <c r="I52" s="29">
        <f t="shared" si="22"/>
        <v>798</v>
      </c>
      <c r="J52" s="29">
        <f t="shared" si="22"/>
        <v>654</v>
      </c>
      <c r="K52" s="29">
        <f t="shared" si="22"/>
        <v>618</v>
      </c>
      <c r="L52" s="29">
        <f t="shared" si="22"/>
        <v>626</v>
      </c>
      <c r="M52" s="29">
        <f t="shared" si="22"/>
        <v>872</v>
      </c>
      <c r="N52" s="29">
        <f t="shared" si="22"/>
        <v>686</v>
      </c>
      <c r="O52" s="29">
        <f t="shared" si="22"/>
        <v>788</v>
      </c>
      <c r="P52" s="29">
        <f t="shared" si="22"/>
        <v>772</v>
      </c>
      <c r="Q52" s="30">
        <f t="shared" si="22"/>
        <v>810</v>
      </c>
    </row>
    <row r="53" spans="1:19" s="10" customFormat="1" ht="15.75" x14ac:dyDescent="0.25">
      <c r="B53" s="31" t="str">
        <f>Teams!A1</f>
        <v>ARZ</v>
      </c>
      <c r="C53" s="32" t="str">
        <f>Teams!B1</f>
        <v>BTR</v>
      </c>
      <c r="D53" s="32" t="str">
        <f>Teams!C1</f>
        <v>CDK</v>
      </c>
      <c r="E53" s="32" t="str">
        <f>Teams!D1</f>
        <v>CHB</v>
      </c>
      <c r="F53" s="32" t="str">
        <f>Teams!E1</f>
        <v>DET</v>
      </c>
      <c r="G53" s="32" t="str">
        <f>Teams!F1</f>
        <v>HUD</v>
      </c>
      <c r="H53" s="32" t="str">
        <f>Teams!G1</f>
        <v>MAM</v>
      </c>
      <c r="I53" s="32" t="str">
        <f>Teams!H1</f>
        <v>MLL</v>
      </c>
      <c r="J53" s="32" t="str">
        <f>Teams!I1</f>
        <v>NYU</v>
      </c>
      <c r="K53" s="32" t="str">
        <f>Teams!J1</f>
        <v>PCR</v>
      </c>
      <c r="L53" s="32" t="str">
        <f>Teams!K1</f>
        <v>PMV</v>
      </c>
      <c r="M53" s="32" t="str">
        <f>Teams!L1</f>
        <v>PRT</v>
      </c>
      <c r="N53" s="32" t="str">
        <f>Teams!M1</f>
        <v>SEA</v>
      </c>
      <c r="O53" s="32" t="str">
        <f>Teams!N1</f>
        <v>SPS</v>
      </c>
      <c r="P53" s="32" t="str">
        <f>Teams!O1</f>
        <v>SBS</v>
      </c>
      <c r="Q53" s="33" t="str">
        <f>Teams!P1</f>
        <v>TDR</v>
      </c>
      <c r="R53" s="12"/>
    </row>
    <row r="54" spans="1:19" x14ac:dyDescent="0.2">
      <c r="C54" s="2"/>
      <c r="D54" s="2"/>
      <c r="E54" s="2"/>
      <c r="F54" s="2"/>
      <c r="G54" s="2"/>
      <c r="I54" s="34"/>
      <c r="K54" s="34"/>
      <c r="L54" s="34"/>
      <c r="M54" s="34"/>
      <c r="N54" s="34"/>
      <c r="O54" s="34"/>
      <c r="Q54" s="34"/>
    </row>
    <row r="55" spans="1:19" x14ac:dyDescent="0.2">
      <c r="H55" s="34"/>
    </row>
    <row r="56" spans="1:19" ht="15.75" x14ac:dyDescent="0.25">
      <c r="A56" s="35"/>
      <c r="B56" s="36" t="str">
        <f>Teams!A1</f>
        <v>ARZ</v>
      </c>
      <c r="C56" s="36" t="str">
        <f>Teams!B1</f>
        <v>BTR</v>
      </c>
      <c r="D56" s="36" t="str">
        <f>Teams!C1</f>
        <v>CDK</v>
      </c>
      <c r="E56" s="36" t="str">
        <f>Teams!D1</f>
        <v>CHB</v>
      </c>
      <c r="F56" s="36" t="str">
        <f>Teams!E1</f>
        <v>DET</v>
      </c>
      <c r="G56" s="36" t="str">
        <f>Teams!F1</f>
        <v>HUD</v>
      </c>
      <c r="H56" s="36" t="str">
        <f>Teams!G1</f>
        <v>MAM</v>
      </c>
      <c r="I56" s="36" t="str">
        <f>Teams!H1</f>
        <v>MLL</v>
      </c>
      <c r="J56" s="36" t="str">
        <f>Teams!I1</f>
        <v>NYU</v>
      </c>
      <c r="K56" s="36" t="str">
        <f>Teams!J1</f>
        <v>PCR</v>
      </c>
      <c r="L56" s="36" t="str">
        <f>Teams!K1</f>
        <v>PMV</v>
      </c>
      <c r="M56" s="36" t="str">
        <f>Teams!L1</f>
        <v>PRT</v>
      </c>
      <c r="N56" s="36" t="str">
        <f>Teams!M1</f>
        <v>SEA</v>
      </c>
      <c r="O56" s="36" t="str">
        <f>Teams!N1</f>
        <v>SPS</v>
      </c>
      <c r="P56" s="36" t="str">
        <f>Teams!O1</f>
        <v>SBS</v>
      </c>
      <c r="Q56" s="36" t="str">
        <f>Teams!P1</f>
        <v>TDR</v>
      </c>
      <c r="R56" s="12"/>
    </row>
    <row r="57" spans="1:19" x14ac:dyDescent="0.2">
      <c r="A57" s="2" t="s">
        <v>12</v>
      </c>
      <c r="B57" s="37">
        <f>VLOOKUP(Teams!A2,$C$115:$N$131,MATCH($S57,$C$115:$N$115,0),FALSE)</f>
        <v>3.11</v>
      </c>
      <c r="C57" s="38">
        <f>VLOOKUP(Teams!B2,$C$115:$N$131,MATCH($S57,$C$115:$N$115,0),FALSE)</f>
        <v>4.5999999999999996</v>
      </c>
      <c r="D57" s="38">
        <f>VLOOKUP(Teams!C2,$C$115:$N$131,MATCH($S57,$C$115:$N$115,0),FALSE)</f>
        <v>4.09</v>
      </c>
      <c r="E57" s="38">
        <f>VLOOKUP(Teams!D2,$C$115:$N$131,MATCH($S57,$C$115:$N$115,0),FALSE)</f>
        <v>3.74</v>
      </c>
      <c r="F57" s="38">
        <f>VLOOKUP(Teams!E2,$C$115:$N$131,MATCH($S57,$C$115:$N$115,0),FALSE)</f>
        <v>3.13</v>
      </c>
      <c r="G57" s="38">
        <f>VLOOKUP(Teams!F2,$C$115:$N$131,MATCH($S57,$C$115:$N$115,0),FALSE)</f>
        <v>3.52</v>
      </c>
      <c r="H57" s="38">
        <f>VLOOKUP(Teams!G2,$C$115:$N$131,MATCH($S57,$C$115:$N$115,0),FALSE)</f>
        <v>3.45</v>
      </c>
      <c r="I57" s="38">
        <f>VLOOKUP(Teams!H2,$C$115:$N$131,MATCH($S57,$C$115:$N$115,0),FALSE)</f>
        <v>4.1399999999999997</v>
      </c>
      <c r="J57" s="38">
        <f>VLOOKUP(Teams!I2,$C$115:$N$131,MATCH($S57,$C$115:$N$115,0),FALSE)</f>
        <v>3.84</v>
      </c>
      <c r="K57" s="38">
        <f>VLOOKUP(Teams!J2,$C$115:$N$131,MATCH($S57,$C$115:$N$115,0),FALSE)</f>
        <v>4.17</v>
      </c>
      <c r="L57" s="38">
        <f>VLOOKUP(Teams!K2,$C$115:$N$131,MATCH($S57,$C$115:$N$115,0),FALSE)</f>
        <v>4.68</v>
      </c>
      <c r="M57" s="38">
        <f>VLOOKUP(Teams!L2,$C$115:$N$131,MATCH($S57,$C$115:$N$115,0),FALSE)</f>
        <v>3.41</v>
      </c>
      <c r="N57" s="38">
        <f>VLOOKUP(Teams!M2,$C$115:$N$131,MATCH($S57,$C$115:$N$115,0),FALSE)</f>
        <v>4.3099999999999996</v>
      </c>
      <c r="O57" s="38">
        <f>VLOOKUP(Teams!N2,$C$115:$N$131,MATCH($S57,$C$115:$N$115,0),FALSE)</f>
        <v>3.95</v>
      </c>
      <c r="P57" s="38">
        <f>VLOOKUP(Teams!O2,$C$115:$N$131,MATCH($S57,$C$115:$N$115,0),FALSE)</f>
        <v>4.09</v>
      </c>
      <c r="Q57" s="39">
        <f>VLOOKUP(Teams!P2,$C$115:$N$131,MATCH($S57,$C$115:$N$115,0),FALSE)</f>
        <v>2.95</v>
      </c>
      <c r="R57" s="8" t="s">
        <v>12</v>
      </c>
      <c r="S57" s="2" t="s">
        <v>12</v>
      </c>
    </row>
    <row r="58" spans="1:19" x14ac:dyDescent="0.2">
      <c r="B58" s="18">
        <f t="shared" ref="B58:Q58" si="23">RANK(B57,$B57:$Q57,1)</f>
        <v>2</v>
      </c>
      <c r="C58" s="19">
        <f t="shared" si="23"/>
        <v>15</v>
      </c>
      <c r="D58" s="19">
        <f t="shared" si="23"/>
        <v>10</v>
      </c>
      <c r="E58" s="19">
        <f t="shared" si="23"/>
        <v>7</v>
      </c>
      <c r="F58" s="19">
        <f t="shared" si="23"/>
        <v>3</v>
      </c>
      <c r="G58" s="19">
        <f t="shared" si="23"/>
        <v>6</v>
      </c>
      <c r="H58" s="19">
        <f t="shared" si="23"/>
        <v>5</v>
      </c>
      <c r="I58" s="19">
        <f t="shared" si="23"/>
        <v>12</v>
      </c>
      <c r="J58" s="19">
        <f t="shared" si="23"/>
        <v>8</v>
      </c>
      <c r="K58" s="19">
        <f t="shared" si="23"/>
        <v>13</v>
      </c>
      <c r="L58" s="19">
        <f t="shared" si="23"/>
        <v>16</v>
      </c>
      <c r="M58" s="19">
        <f t="shared" si="23"/>
        <v>4</v>
      </c>
      <c r="N58" s="19">
        <f t="shared" si="23"/>
        <v>14</v>
      </c>
      <c r="O58" s="19">
        <f t="shared" si="23"/>
        <v>9</v>
      </c>
      <c r="P58" s="19">
        <f t="shared" si="23"/>
        <v>10</v>
      </c>
      <c r="Q58" s="20">
        <f t="shared" si="23"/>
        <v>1</v>
      </c>
    </row>
    <row r="59" spans="1:19" x14ac:dyDescent="0.2">
      <c r="B59" s="21">
        <f t="shared" ref="B59:Q59" si="24">IF(B58=1,100, IF(B58=2,96, IF(B58=3,92,IF(B58=4,88,IF(B58=5,84,IF(B58=6,80,IF(B58=7,76,IF(B58=8,72,0))))))))+IF(B58=9,68,IF(B58=10,64,IF(B58=11,60,IF(B58=12,58,IF(B58=13,56,IF(B58=14,54,IF(B58=15,52,IF(B58=16,50,0))))))))</f>
        <v>96</v>
      </c>
      <c r="C59" s="22">
        <f t="shared" si="24"/>
        <v>52</v>
      </c>
      <c r="D59" s="22">
        <f t="shared" si="24"/>
        <v>64</v>
      </c>
      <c r="E59" s="22">
        <f t="shared" si="24"/>
        <v>76</v>
      </c>
      <c r="F59" s="22">
        <f t="shared" si="24"/>
        <v>92</v>
      </c>
      <c r="G59" s="22">
        <f t="shared" si="24"/>
        <v>80</v>
      </c>
      <c r="H59" s="22">
        <f t="shared" si="24"/>
        <v>84</v>
      </c>
      <c r="I59" s="22">
        <f t="shared" si="24"/>
        <v>58</v>
      </c>
      <c r="J59" s="22">
        <f t="shared" si="24"/>
        <v>72</v>
      </c>
      <c r="K59" s="22">
        <f t="shared" si="24"/>
        <v>56</v>
      </c>
      <c r="L59" s="22">
        <f t="shared" si="24"/>
        <v>50</v>
      </c>
      <c r="M59" s="22">
        <f t="shared" si="24"/>
        <v>88</v>
      </c>
      <c r="N59" s="22">
        <f t="shared" si="24"/>
        <v>54</v>
      </c>
      <c r="O59" s="22">
        <f t="shared" si="24"/>
        <v>68</v>
      </c>
      <c r="P59" s="22">
        <f t="shared" si="24"/>
        <v>64</v>
      </c>
      <c r="Q59" s="23">
        <f t="shared" si="24"/>
        <v>100</v>
      </c>
    </row>
    <row r="60" spans="1:19" x14ac:dyDescent="0.2">
      <c r="A60" s="2" t="s">
        <v>11</v>
      </c>
      <c r="B60" s="40">
        <f>VLOOKUP(Teams!A2,$C$115:$N$131,MATCH($S60,$C$115:$N$115,0),FALSE)</f>
        <v>62</v>
      </c>
      <c r="C60" s="41">
        <f>VLOOKUP(Teams!B2,$C$115:$N$131,MATCH($S60,$C$115:$N$115,0),FALSE)</f>
        <v>43</v>
      </c>
      <c r="D60" s="41">
        <f>VLOOKUP(Teams!C2,$C$115:$N$131,MATCH($S60,$C$115:$N$115,0),FALSE)</f>
        <v>63</v>
      </c>
      <c r="E60" s="41">
        <f>VLOOKUP(Teams!D2,$C$115:$N$131,MATCH($S60,$C$115:$N$115,0),FALSE)</f>
        <v>51</v>
      </c>
      <c r="F60" s="41">
        <f>VLOOKUP(Teams!E2,$C$115:$N$131,MATCH($S60,$C$115:$N$115,0),FALSE)</f>
        <v>57</v>
      </c>
      <c r="G60" s="41">
        <f>VLOOKUP(Teams!F2,$C$115:$N$131,MATCH($S60,$C$115:$N$115,0),FALSE)</f>
        <v>57</v>
      </c>
      <c r="H60" s="41">
        <f>VLOOKUP(Teams!G2,$C$115:$N$131,MATCH($S60,$C$115:$N$115,0),FALSE)</f>
        <v>52</v>
      </c>
      <c r="I60" s="41">
        <f>VLOOKUP(Teams!H2,$C$115:$N$131,MATCH($S60,$C$115:$N$115,0),FALSE)</f>
        <v>59</v>
      </c>
      <c r="J60" s="41">
        <f>VLOOKUP(Teams!I2,$C$115:$N$131,MATCH($S60,$C$115:$N$115,0),FALSE)</f>
        <v>50</v>
      </c>
      <c r="K60" s="41">
        <f>VLOOKUP(Teams!J2,$C$115:$N$131,MATCH($S60,$C$115:$N$115,0),FALSE)</f>
        <v>42</v>
      </c>
      <c r="L60" s="41">
        <f>VLOOKUP(Teams!K2,$C$115:$N$131,MATCH($S60,$C$115:$N$115,0),FALSE)</f>
        <v>40</v>
      </c>
      <c r="M60" s="41">
        <f>VLOOKUP(Teams!L2,$C$115:$N$131,MATCH($S60,$C$115:$N$115,0),FALSE)</f>
        <v>75</v>
      </c>
      <c r="N60" s="41">
        <f>VLOOKUP(Teams!M2,$C$115:$N$131,MATCH($S60,$C$115:$N$115,0),FALSE)</f>
        <v>51</v>
      </c>
      <c r="O60" s="41">
        <f>VLOOKUP(Teams!N2,$C$115:$N$131,MATCH($S60,$C$115:$N$115,0),FALSE)</f>
        <v>48</v>
      </c>
      <c r="P60" s="41">
        <f>VLOOKUP(Teams!O2,$C$115:$N$131,MATCH($S60,$C$115:$N$115,0),FALSE)</f>
        <v>54</v>
      </c>
      <c r="Q60" s="42">
        <f>VLOOKUP(Teams!P2,$C$115:$N$131,MATCH($S60,$C$115:$N$115,0),FALSE)</f>
        <v>68</v>
      </c>
      <c r="R60" s="8" t="s">
        <v>11</v>
      </c>
      <c r="S60" s="2" t="s">
        <v>44</v>
      </c>
    </row>
    <row r="61" spans="1:19" x14ac:dyDescent="0.2">
      <c r="B61" s="18">
        <f t="shared" ref="B61:Q61" si="25">RANK(B60,$B60:$Q60,0)</f>
        <v>4</v>
      </c>
      <c r="C61" s="19">
        <f t="shared" si="25"/>
        <v>14</v>
      </c>
      <c r="D61" s="19">
        <f t="shared" si="25"/>
        <v>3</v>
      </c>
      <c r="E61" s="19">
        <f t="shared" si="25"/>
        <v>10</v>
      </c>
      <c r="F61" s="19">
        <f t="shared" si="25"/>
        <v>6</v>
      </c>
      <c r="G61" s="19">
        <f t="shared" si="25"/>
        <v>6</v>
      </c>
      <c r="H61" s="19">
        <f t="shared" si="25"/>
        <v>9</v>
      </c>
      <c r="I61" s="19">
        <f t="shared" si="25"/>
        <v>5</v>
      </c>
      <c r="J61" s="19">
        <f t="shared" si="25"/>
        <v>12</v>
      </c>
      <c r="K61" s="19">
        <f t="shared" si="25"/>
        <v>15</v>
      </c>
      <c r="L61" s="19">
        <f t="shared" si="25"/>
        <v>16</v>
      </c>
      <c r="M61" s="19">
        <f t="shared" si="25"/>
        <v>1</v>
      </c>
      <c r="N61" s="19">
        <f t="shared" si="25"/>
        <v>10</v>
      </c>
      <c r="O61" s="19">
        <f t="shared" si="25"/>
        <v>13</v>
      </c>
      <c r="P61" s="19">
        <f t="shared" si="25"/>
        <v>8</v>
      </c>
      <c r="Q61" s="20">
        <f t="shared" si="25"/>
        <v>2</v>
      </c>
    </row>
    <row r="62" spans="1:19" x14ac:dyDescent="0.2">
      <c r="B62" s="21">
        <f t="shared" ref="B62:Q62" si="26">IF(B61=1,100, IF(B61=2,96, IF(B61=3,92,IF(B61=4,88,IF(B61=5,84,IF(B61=6,80,IF(B61=7,76,IF(B61=8,72,0))))))))+IF(B61=9,68,IF(B61=10,64,IF(B61=11,60,IF(B61=12,58,IF(B61=13,56,IF(B61=14,54,IF(B61=15,52,IF(B61=16,50,0))))))))</f>
        <v>88</v>
      </c>
      <c r="C62" s="22">
        <f t="shared" si="26"/>
        <v>54</v>
      </c>
      <c r="D62" s="22">
        <f t="shared" si="26"/>
        <v>92</v>
      </c>
      <c r="E62" s="22">
        <f t="shared" si="26"/>
        <v>64</v>
      </c>
      <c r="F62" s="22">
        <f t="shared" si="26"/>
        <v>80</v>
      </c>
      <c r="G62" s="22">
        <f t="shared" si="26"/>
        <v>80</v>
      </c>
      <c r="H62" s="22">
        <f t="shared" si="26"/>
        <v>68</v>
      </c>
      <c r="I62" s="22">
        <f t="shared" si="26"/>
        <v>84</v>
      </c>
      <c r="J62" s="22">
        <f t="shared" si="26"/>
        <v>58</v>
      </c>
      <c r="K62" s="22">
        <f t="shared" si="26"/>
        <v>52</v>
      </c>
      <c r="L62" s="22">
        <f t="shared" si="26"/>
        <v>50</v>
      </c>
      <c r="M62" s="22">
        <f t="shared" si="26"/>
        <v>100</v>
      </c>
      <c r="N62" s="22">
        <f t="shared" si="26"/>
        <v>64</v>
      </c>
      <c r="O62" s="22">
        <f t="shared" si="26"/>
        <v>56</v>
      </c>
      <c r="P62" s="22">
        <f t="shared" si="26"/>
        <v>72</v>
      </c>
      <c r="Q62" s="23">
        <f t="shared" si="26"/>
        <v>96</v>
      </c>
    </row>
    <row r="63" spans="1:19" x14ac:dyDescent="0.2">
      <c r="A63" s="2" t="s">
        <v>30</v>
      </c>
      <c r="B63" s="37">
        <f t="shared" ref="B63:Q63" si="27">(B65+B83)/B64</f>
        <v>1.1035107132079267</v>
      </c>
      <c r="C63" s="38">
        <f t="shared" si="27"/>
        <v>1.3249923084811814</v>
      </c>
      <c r="D63" s="38">
        <f t="shared" si="27"/>
        <v>1.3092885375494072</v>
      </c>
      <c r="E63" s="38">
        <f t="shared" si="27"/>
        <v>1.201015228426396</v>
      </c>
      <c r="F63" s="38">
        <f t="shared" si="27"/>
        <v>1.1232574465951259</v>
      </c>
      <c r="G63" s="38">
        <f t="shared" si="27"/>
        <v>1.2300545344374874</v>
      </c>
      <c r="H63" s="38">
        <f t="shared" si="27"/>
        <v>1.2140149574838643</v>
      </c>
      <c r="I63" s="38">
        <f t="shared" si="27"/>
        <v>1.3872418728276426</v>
      </c>
      <c r="J63" s="38">
        <f t="shared" si="27"/>
        <v>1.1523897246955275</v>
      </c>
      <c r="K63" s="38">
        <f t="shared" si="27"/>
        <v>1.329140461215933</v>
      </c>
      <c r="L63" s="38">
        <f t="shared" si="27"/>
        <v>1.4350703060380479</v>
      </c>
      <c r="M63" s="38">
        <f t="shared" si="27"/>
        <v>1.1130171543895055</v>
      </c>
      <c r="N63" s="38">
        <f t="shared" si="27"/>
        <v>1.3629449345908122</v>
      </c>
      <c r="O63" s="38">
        <f t="shared" si="27"/>
        <v>1.1968488031511968</v>
      </c>
      <c r="P63" s="38">
        <f t="shared" si="27"/>
        <v>1.3681212491099584</v>
      </c>
      <c r="Q63" s="39">
        <f t="shared" si="27"/>
        <v>1.125515023615717</v>
      </c>
      <c r="R63" s="8" t="s">
        <v>30</v>
      </c>
    </row>
    <row r="64" spans="1:19" ht="12.75" hidden="1" customHeight="1" x14ac:dyDescent="0.2">
      <c r="B64" s="18">
        <f>VLOOKUP(Teams!A2,$C$115:$N$131,MATCH($S64,$C$115:$N$115,0),FALSE)</f>
        <v>994.1</v>
      </c>
      <c r="C64" s="19">
        <f>VLOOKUP(Teams!B2,$C$115:$N$131,MATCH($S64,$C$115:$N$115,0),FALSE)</f>
        <v>975.1</v>
      </c>
      <c r="D64" s="19">
        <f>VLOOKUP(Teams!C2,$C$115:$N$131,MATCH($S64,$C$115:$N$115,0),FALSE)</f>
        <v>1012</v>
      </c>
      <c r="E64" s="19">
        <f>VLOOKUP(Teams!D2,$C$115:$N$131,MATCH($S64,$C$115:$N$115,0),FALSE)</f>
        <v>985</v>
      </c>
      <c r="F64" s="19">
        <f>VLOOKUP(Teams!E2,$C$115:$N$131,MATCH($S64,$C$115:$N$115,0),FALSE)</f>
        <v>997.1</v>
      </c>
      <c r="G64" s="19">
        <f>VLOOKUP(Teams!F2,$C$115:$N$131,MATCH($S64,$C$115:$N$115,0),FALSE)</f>
        <v>990.2</v>
      </c>
      <c r="H64" s="19">
        <f>VLOOKUP(Teams!G2,$C$115:$N$131,MATCH($S64,$C$115:$N$115,0),FALSE)</f>
        <v>976.1</v>
      </c>
      <c r="I64" s="19">
        <f>VLOOKUP(Teams!H2,$C$115:$N$131,MATCH($S64,$C$115:$N$115,0),FALSE)</f>
        <v>978.2</v>
      </c>
      <c r="J64" s="19">
        <f>VLOOKUP(Teams!I2,$C$115:$N$131,MATCH($S64,$C$115:$N$115,0),FALSE)</f>
        <v>977.1</v>
      </c>
      <c r="K64" s="19">
        <f>VLOOKUP(Teams!J2,$C$115:$N$131,MATCH($S64,$C$115:$N$115,0),FALSE)</f>
        <v>954</v>
      </c>
      <c r="L64" s="19">
        <f>VLOOKUP(Teams!K2,$C$115:$N$131,MATCH($S64,$C$115:$N$115,0),FALSE)</f>
        <v>967.2</v>
      </c>
      <c r="M64" s="19">
        <f>VLOOKUP(Teams!L2,$C$115:$N$131,MATCH($S64,$C$115:$N$115,0),FALSE)</f>
        <v>991</v>
      </c>
      <c r="N64" s="19">
        <f>VLOOKUP(Teams!M2,$C$115:$N$131,MATCH($S64,$C$115:$N$115,0),FALSE)</f>
        <v>986.1</v>
      </c>
      <c r="O64" s="19">
        <f>VLOOKUP(Teams!N2,$C$115:$N$131,MATCH($S64,$C$115:$N$115,0),FALSE)</f>
        <v>990.1</v>
      </c>
      <c r="P64" s="19">
        <f>VLOOKUP(Teams!O2,$C$115:$N$131,MATCH($S64,$C$115:$N$115,0),FALSE)</f>
        <v>983.1</v>
      </c>
      <c r="Q64" s="20">
        <f>VLOOKUP(Teams!P2,$C$115:$N$131,MATCH($S64,$C$115:$N$115,0),FALSE)</f>
        <v>995.1</v>
      </c>
      <c r="S64" s="2" t="s">
        <v>46</v>
      </c>
    </row>
    <row r="65" spans="1:19" ht="12.75" hidden="1" customHeight="1" x14ac:dyDescent="0.2">
      <c r="B65" s="18">
        <f>VLOOKUP(Teams!A2,$C$115:$N$131,MATCH($S65,$C$115:$N$115,0),FALSE)</f>
        <v>787</v>
      </c>
      <c r="C65" s="19">
        <f>VLOOKUP(Teams!B2,$C$115:$N$131,MATCH($S65,$C$115:$N$115,0),FALSE)</f>
        <v>944</v>
      </c>
      <c r="D65" s="19">
        <f>VLOOKUP(Teams!C2,$C$115:$N$131,MATCH($S65,$C$115:$N$115,0),FALSE)</f>
        <v>956</v>
      </c>
      <c r="E65" s="19">
        <f>VLOOKUP(Teams!D2,$C$115:$N$131,MATCH($S65,$C$115:$N$115,0),FALSE)</f>
        <v>863</v>
      </c>
      <c r="F65" s="19">
        <f>VLOOKUP(Teams!E2,$C$115:$N$131,MATCH($S65,$C$115:$N$115,0),FALSE)</f>
        <v>860</v>
      </c>
      <c r="G65" s="19">
        <f>VLOOKUP(Teams!F2,$C$115:$N$131,MATCH($S65,$C$115:$N$115,0),FALSE)</f>
        <v>871</v>
      </c>
      <c r="H65" s="19">
        <f>VLOOKUP(Teams!G2,$C$115:$N$131,MATCH($S65,$C$115:$N$115,0),FALSE)</f>
        <v>856</v>
      </c>
      <c r="I65" s="19">
        <f>VLOOKUP(Teams!H2,$C$115:$N$131,MATCH($S65,$C$115:$N$115,0),FALSE)</f>
        <v>933</v>
      </c>
      <c r="J65" s="19">
        <f>VLOOKUP(Teams!I2,$C$115:$N$131,MATCH($S65,$C$115:$N$115,0),FALSE)</f>
        <v>866</v>
      </c>
      <c r="K65" s="19">
        <f>VLOOKUP(Teams!J2,$C$115:$N$131,MATCH($S65,$C$115:$N$115,0),FALSE)</f>
        <v>953</v>
      </c>
      <c r="L65" s="19">
        <f>VLOOKUP(Teams!K2,$C$115:$N$131,MATCH($S65,$C$115:$N$115,0),FALSE)</f>
        <v>1011</v>
      </c>
      <c r="M65" s="19">
        <f>VLOOKUP(Teams!L2,$C$115:$N$131,MATCH($S65,$C$115:$N$115,0),FALSE)</f>
        <v>786</v>
      </c>
      <c r="N65" s="19">
        <f>VLOOKUP(Teams!M2,$C$115:$N$131,MATCH($S65,$C$115:$N$115,0),FALSE)</f>
        <v>991</v>
      </c>
      <c r="O65" s="19">
        <f>VLOOKUP(Teams!N2,$C$115:$N$131,MATCH($S65,$C$115:$N$115,0),FALSE)</f>
        <v>915</v>
      </c>
      <c r="P65" s="19">
        <f>VLOOKUP(Teams!O2,$C$115:$N$131,MATCH($S65,$C$115:$N$115,0),FALSE)</f>
        <v>994</v>
      </c>
      <c r="Q65" s="20">
        <f>VLOOKUP(Teams!P2,$C$115:$N$131,MATCH($S65,$C$115:$N$115,0),FALSE)</f>
        <v>848</v>
      </c>
      <c r="S65" s="2" t="s">
        <v>34</v>
      </c>
    </row>
    <row r="66" spans="1:19" x14ac:dyDescent="0.2">
      <c r="B66" s="18">
        <f t="shared" ref="B66:Q66" si="28">RANK(B63,$B63:$Q63,1)</f>
        <v>1</v>
      </c>
      <c r="C66" s="19">
        <f t="shared" si="28"/>
        <v>11</v>
      </c>
      <c r="D66" s="19">
        <f t="shared" si="28"/>
        <v>10</v>
      </c>
      <c r="E66" s="19">
        <f t="shared" si="28"/>
        <v>7</v>
      </c>
      <c r="F66" s="19">
        <f t="shared" si="28"/>
        <v>3</v>
      </c>
      <c r="G66" s="19">
        <f t="shared" si="28"/>
        <v>9</v>
      </c>
      <c r="H66" s="19">
        <f t="shared" si="28"/>
        <v>8</v>
      </c>
      <c r="I66" s="19">
        <f t="shared" si="28"/>
        <v>15</v>
      </c>
      <c r="J66" s="19">
        <f t="shared" si="28"/>
        <v>5</v>
      </c>
      <c r="K66" s="19">
        <f t="shared" si="28"/>
        <v>12</v>
      </c>
      <c r="L66" s="19">
        <f t="shared" si="28"/>
        <v>16</v>
      </c>
      <c r="M66" s="19">
        <f t="shared" si="28"/>
        <v>2</v>
      </c>
      <c r="N66" s="19">
        <f t="shared" si="28"/>
        <v>13</v>
      </c>
      <c r="O66" s="19">
        <f t="shared" si="28"/>
        <v>6</v>
      </c>
      <c r="P66" s="19">
        <f t="shared" si="28"/>
        <v>14</v>
      </c>
      <c r="Q66" s="20">
        <f t="shared" si="28"/>
        <v>4</v>
      </c>
    </row>
    <row r="67" spans="1:19" x14ac:dyDescent="0.2">
      <c r="B67" s="21">
        <f t="shared" ref="B67:Q67" si="29">IF(B66=1,100, IF(B66=2,96, IF(B66=3,92,IF(B66=4,88,IF(B66=5,84,IF(B66=6,80,IF(B66=7,76,IF(B66=8,72,0))))))))+IF(B66=9,68,IF(B66=10,64,IF(B66=11,60,IF(B66=12,58,IF(B66=13,56,IF(B66=14,54,IF(B66=15,52,IF(B66=16,50,0))))))))</f>
        <v>100</v>
      </c>
      <c r="C67" s="22">
        <f t="shared" si="29"/>
        <v>60</v>
      </c>
      <c r="D67" s="22">
        <f t="shared" si="29"/>
        <v>64</v>
      </c>
      <c r="E67" s="22">
        <f t="shared" si="29"/>
        <v>76</v>
      </c>
      <c r="F67" s="22">
        <f t="shared" si="29"/>
        <v>92</v>
      </c>
      <c r="G67" s="22">
        <f t="shared" si="29"/>
        <v>68</v>
      </c>
      <c r="H67" s="22">
        <f t="shared" si="29"/>
        <v>72</v>
      </c>
      <c r="I67" s="22">
        <f t="shared" si="29"/>
        <v>52</v>
      </c>
      <c r="J67" s="22">
        <f t="shared" si="29"/>
        <v>84</v>
      </c>
      <c r="K67" s="22">
        <f t="shared" si="29"/>
        <v>58</v>
      </c>
      <c r="L67" s="22">
        <f t="shared" si="29"/>
        <v>50</v>
      </c>
      <c r="M67" s="22">
        <f t="shared" si="29"/>
        <v>96</v>
      </c>
      <c r="N67" s="22">
        <f t="shared" si="29"/>
        <v>56</v>
      </c>
      <c r="O67" s="22">
        <f t="shared" si="29"/>
        <v>80</v>
      </c>
      <c r="P67" s="22">
        <f t="shared" si="29"/>
        <v>54</v>
      </c>
      <c r="Q67" s="23">
        <f t="shared" si="29"/>
        <v>88</v>
      </c>
    </row>
    <row r="68" spans="1:19" x14ac:dyDescent="0.2">
      <c r="A68" s="2" t="s">
        <v>17</v>
      </c>
      <c r="B68" s="40">
        <f>VLOOKUP(Teams!A2,$C$157:$O$173,MATCH($S68,$C$157:$O$157,0),FALSE)</f>
        <v>2</v>
      </c>
      <c r="C68" s="41">
        <f>VLOOKUP(Teams!B2,$C$157:$O$173,MATCH($S68,$C$157:$O$157,0),FALSE)</f>
        <v>0</v>
      </c>
      <c r="D68" s="41">
        <f>VLOOKUP(Teams!C2,$C$157:$O$173,MATCH($S68,$C$157:$O$157,0),FALSE)</f>
        <v>18</v>
      </c>
      <c r="E68" s="41">
        <f>VLOOKUP(Teams!D2,$C$157:$O$173,MATCH($S68,$C$157:$O$157,0),FALSE)</f>
        <v>6</v>
      </c>
      <c r="F68" s="41">
        <f>VLOOKUP(Teams!E2,$C$157:$O$173,MATCH($S68,$C$157:$O$157,0),FALSE)</f>
        <v>15</v>
      </c>
      <c r="G68" s="41">
        <f>VLOOKUP(Teams!F2,$C$157:$O$173,MATCH($S68,$C$157:$O$157,0),FALSE)</f>
        <v>17</v>
      </c>
      <c r="H68" s="41">
        <f>VLOOKUP(Teams!G2,$C$157:$O$173,MATCH($S68,$C$157:$O$157,0),FALSE)</f>
        <v>15</v>
      </c>
      <c r="I68" s="41">
        <f>VLOOKUP(Teams!H2,$C$157:$O$173,MATCH($S68,$C$157:$O$157,0),FALSE)</f>
        <v>0</v>
      </c>
      <c r="J68" s="41">
        <f>VLOOKUP(Teams!I2,$C$157:$O$173,MATCH($S68,$C$157:$O$157,0),FALSE)</f>
        <v>4</v>
      </c>
      <c r="K68" s="41">
        <f>VLOOKUP(Teams!J2,$C$157:$O$173,MATCH($S68,$C$157:$O$157,0),FALSE)</f>
        <v>0</v>
      </c>
      <c r="L68" s="41">
        <f>VLOOKUP(Teams!K2,$C$157:$O$173,MATCH($S68,$C$157:$O$157,0),FALSE)</f>
        <v>8</v>
      </c>
      <c r="M68" s="41">
        <f>VLOOKUP(Teams!L2,$C$157:$O$173,MATCH($S68,$C$157:$O$157,0),FALSE)</f>
        <v>9</v>
      </c>
      <c r="N68" s="41">
        <f>VLOOKUP(Teams!M2,$C$157:$O$173,MATCH($S68,$C$157:$O$157,0),FALSE)</f>
        <v>9</v>
      </c>
      <c r="O68" s="41">
        <f>VLOOKUP(Teams!N2,$C$157:$O$173,MATCH($S68,$C$157:$O$157,0),FALSE)</f>
        <v>9</v>
      </c>
      <c r="P68" s="41">
        <f>VLOOKUP(Teams!O2,$C$157:$O$173,MATCH($S68,$C$157:$O$157,0),FALSE)</f>
        <v>3</v>
      </c>
      <c r="Q68" s="42">
        <f>VLOOKUP(Teams!P2,$C$157:$O$173,MATCH($S68,$C$157:$O$157,0),FALSE)</f>
        <v>5</v>
      </c>
      <c r="R68" s="8" t="s">
        <v>17</v>
      </c>
      <c r="S68" s="2" t="s">
        <v>63</v>
      </c>
    </row>
    <row r="69" spans="1:19" x14ac:dyDescent="0.2">
      <c r="B69" s="18">
        <f t="shared" ref="B69:Q69" si="30">RANK(B68,$B68:$Q68,0)</f>
        <v>13</v>
      </c>
      <c r="C69" s="19">
        <f t="shared" si="30"/>
        <v>14</v>
      </c>
      <c r="D69" s="19">
        <f t="shared" si="30"/>
        <v>1</v>
      </c>
      <c r="E69" s="19">
        <f t="shared" si="30"/>
        <v>9</v>
      </c>
      <c r="F69" s="19">
        <f t="shared" si="30"/>
        <v>3</v>
      </c>
      <c r="G69" s="19">
        <f t="shared" si="30"/>
        <v>2</v>
      </c>
      <c r="H69" s="19">
        <f t="shared" si="30"/>
        <v>3</v>
      </c>
      <c r="I69" s="19">
        <f t="shared" si="30"/>
        <v>14</v>
      </c>
      <c r="J69" s="19">
        <f t="shared" si="30"/>
        <v>11</v>
      </c>
      <c r="K69" s="19">
        <f t="shared" si="30"/>
        <v>14</v>
      </c>
      <c r="L69" s="19">
        <f t="shared" si="30"/>
        <v>8</v>
      </c>
      <c r="M69" s="19">
        <f t="shared" si="30"/>
        <v>5</v>
      </c>
      <c r="N69" s="19">
        <f t="shared" si="30"/>
        <v>5</v>
      </c>
      <c r="O69" s="19">
        <f t="shared" si="30"/>
        <v>5</v>
      </c>
      <c r="P69" s="19">
        <f t="shared" si="30"/>
        <v>12</v>
      </c>
      <c r="Q69" s="20">
        <f t="shared" si="30"/>
        <v>10</v>
      </c>
    </row>
    <row r="70" spans="1:19" x14ac:dyDescent="0.2">
      <c r="B70" s="21">
        <f t="shared" ref="B70:Q70" si="31">IF(B69=1,100, IF(B69=2,96, IF(B69=3,92,IF(B69=4,88,IF(B69=5,84,IF(B69=6,80,IF(B69=7,76,IF(B69=8,72,0))))))))+IF(B69=9,68,IF(B69=10,64,IF(B69=11,60,IF(B69=12,58,IF(B69=13,56,IF(B69=14,54,IF(B69=15,52,IF(B69=16,50,0))))))))</f>
        <v>56</v>
      </c>
      <c r="C70" s="22">
        <f t="shared" si="31"/>
        <v>54</v>
      </c>
      <c r="D70" s="22">
        <f t="shared" si="31"/>
        <v>100</v>
      </c>
      <c r="E70" s="22">
        <f t="shared" si="31"/>
        <v>68</v>
      </c>
      <c r="F70" s="22">
        <f t="shared" si="31"/>
        <v>92</v>
      </c>
      <c r="G70" s="22">
        <f t="shared" si="31"/>
        <v>96</v>
      </c>
      <c r="H70" s="22">
        <f t="shared" si="31"/>
        <v>92</v>
      </c>
      <c r="I70" s="22">
        <f t="shared" si="31"/>
        <v>54</v>
      </c>
      <c r="J70" s="22">
        <f t="shared" si="31"/>
        <v>60</v>
      </c>
      <c r="K70" s="22">
        <f t="shared" si="31"/>
        <v>54</v>
      </c>
      <c r="L70" s="22">
        <f t="shared" si="31"/>
        <v>72</v>
      </c>
      <c r="M70" s="22">
        <f t="shared" si="31"/>
        <v>84</v>
      </c>
      <c r="N70" s="22">
        <f t="shared" si="31"/>
        <v>84</v>
      </c>
      <c r="O70" s="22">
        <f t="shared" si="31"/>
        <v>84</v>
      </c>
      <c r="P70" s="22">
        <f t="shared" si="31"/>
        <v>58</v>
      </c>
      <c r="Q70" s="23">
        <f t="shared" si="31"/>
        <v>64</v>
      </c>
    </row>
    <row r="71" spans="1:19" x14ac:dyDescent="0.2">
      <c r="A71" s="2" t="s">
        <v>18</v>
      </c>
      <c r="B71" s="40">
        <f>VLOOKUP(Teams!A2,$C$157:$O$173,MATCH($S71,$C$157:$O$157,0),FALSE)</f>
        <v>12</v>
      </c>
      <c r="C71" s="41">
        <f>VLOOKUP(Teams!B2,$C$157:$O$173,MATCH($S71,$C$157:$O$157,0),FALSE)</f>
        <v>5</v>
      </c>
      <c r="D71" s="41">
        <f>VLOOKUP(Teams!C2,$C$157:$O$173,MATCH($S71,$C$157:$O$157,0),FALSE)</f>
        <v>6</v>
      </c>
      <c r="E71" s="41">
        <f>VLOOKUP(Teams!D2,$C$157:$O$173,MATCH($S71,$C$157:$O$157,0),FALSE)</f>
        <v>9</v>
      </c>
      <c r="F71" s="41">
        <f>VLOOKUP(Teams!E2,$C$157:$O$173,MATCH($S71,$C$157:$O$157,0),FALSE)</f>
        <v>9</v>
      </c>
      <c r="G71" s="41">
        <f>VLOOKUP(Teams!F2,$C$157:$O$173,MATCH($S71,$C$157:$O$157,0),FALSE)</f>
        <v>12</v>
      </c>
      <c r="H71" s="41">
        <f>VLOOKUP(Teams!G2,$C$157:$O$173,MATCH($S71,$C$157:$O$157,0),FALSE)</f>
        <v>12</v>
      </c>
      <c r="I71" s="41">
        <f>VLOOKUP(Teams!H2,$C$157:$O$173,MATCH($S71,$C$157:$O$157,0),FALSE)</f>
        <v>2</v>
      </c>
      <c r="J71" s="41">
        <f>VLOOKUP(Teams!I2,$C$157:$O$173,MATCH($S71,$C$157:$O$157,0),FALSE)</f>
        <v>5</v>
      </c>
      <c r="K71" s="41">
        <f>VLOOKUP(Teams!J2,$C$157:$O$173,MATCH($S71,$C$157:$O$157,0),FALSE)</f>
        <v>8</v>
      </c>
      <c r="L71" s="41">
        <f>VLOOKUP(Teams!K2,$C$157:$O$173,MATCH($S71,$C$157:$O$157,0),FALSE)</f>
        <v>8</v>
      </c>
      <c r="M71" s="41">
        <f>VLOOKUP(Teams!L2,$C$157:$O$173,MATCH($S71,$C$157:$O$157,0),FALSE)</f>
        <v>10</v>
      </c>
      <c r="N71" s="41">
        <f>VLOOKUP(Teams!M2,$C$157:$O$173,MATCH($S71,$C$157:$O$157,0),FALSE)</f>
        <v>5</v>
      </c>
      <c r="O71" s="41">
        <f>VLOOKUP(Teams!N2,$C$157:$O$173,MATCH($S71,$C$157:$O$157,0),FALSE)</f>
        <v>8</v>
      </c>
      <c r="P71" s="41">
        <f>VLOOKUP(Teams!O2,$C$157:$O$173,MATCH($S71,$C$157:$O$157,0),FALSE)</f>
        <v>6</v>
      </c>
      <c r="Q71" s="42">
        <f>VLOOKUP(Teams!P2,$C$157:$O$173,MATCH($S71,$C$157:$O$157,0),FALSE)</f>
        <v>13</v>
      </c>
      <c r="R71" s="8" t="s">
        <v>18</v>
      </c>
      <c r="S71" s="2" t="s">
        <v>64</v>
      </c>
    </row>
    <row r="72" spans="1:19" x14ac:dyDescent="0.2">
      <c r="B72" s="18">
        <f t="shared" ref="B72:Q72" si="32">RANK(B71,$B71:$Q71,0)</f>
        <v>2</v>
      </c>
      <c r="C72" s="19">
        <f t="shared" si="32"/>
        <v>13</v>
      </c>
      <c r="D72" s="19">
        <f t="shared" si="32"/>
        <v>11</v>
      </c>
      <c r="E72" s="19">
        <f t="shared" si="32"/>
        <v>6</v>
      </c>
      <c r="F72" s="19">
        <f t="shared" si="32"/>
        <v>6</v>
      </c>
      <c r="G72" s="19">
        <f t="shared" si="32"/>
        <v>2</v>
      </c>
      <c r="H72" s="19">
        <f t="shared" si="32"/>
        <v>2</v>
      </c>
      <c r="I72" s="19">
        <f t="shared" si="32"/>
        <v>16</v>
      </c>
      <c r="J72" s="19">
        <f t="shared" si="32"/>
        <v>13</v>
      </c>
      <c r="K72" s="19">
        <f t="shared" si="32"/>
        <v>8</v>
      </c>
      <c r="L72" s="19">
        <f t="shared" si="32"/>
        <v>8</v>
      </c>
      <c r="M72" s="19">
        <f t="shared" si="32"/>
        <v>5</v>
      </c>
      <c r="N72" s="19">
        <f t="shared" si="32"/>
        <v>13</v>
      </c>
      <c r="O72" s="19">
        <f t="shared" si="32"/>
        <v>8</v>
      </c>
      <c r="P72" s="19">
        <f t="shared" si="32"/>
        <v>11</v>
      </c>
      <c r="Q72" s="20">
        <f t="shared" si="32"/>
        <v>1</v>
      </c>
    </row>
    <row r="73" spans="1:19" x14ac:dyDescent="0.2">
      <c r="B73" s="21">
        <f t="shared" ref="B73:Q73" si="33">IF(B72=1,100, IF(B72=2,96, IF(B72=3,92,IF(B72=4,88,IF(B72=5,84,IF(B72=6,80,IF(B72=7,76,IF(B72=8,72,0))))))))+IF(B72=9,68,IF(B72=10,64,IF(B72=11,60,IF(B72=12,58,IF(B72=13,56,IF(B72=14,54,IF(B72=15,52,IF(B72=16,50,0))))))))</f>
        <v>96</v>
      </c>
      <c r="C73" s="22">
        <f t="shared" si="33"/>
        <v>56</v>
      </c>
      <c r="D73" s="22">
        <f t="shared" si="33"/>
        <v>60</v>
      </c>
      <c r="E73" s="22">
        <f t="shared" si="33"/>
        <v>80</v>
      </c>
      <c r="F73" s="22">
        <f t="shared" si="33"/>
        <v>80</v>
      </c>
      <c r="G73" s="22">
        <f t="shared" si="33"/>
        <v>96</v>
      </c>
      <c r="H73" s="22">
        <f t="shared" si="33"/>
        <v>96</v>
      </c>
      <c r="I73" s="22">
        <f t="shared" si="33"/>
        <v>50</v>
      </c>
      <c r="J73" s="22">
        <f t="shared" si="33"/>
        <v>56</v>
      </c>
      <c r="K73" s="22">
        <f t="shared" si="33"/>
        <v>72</v>
      </c>
      <c r="L73" s="22">
        <f t="shared" si="33"/>
        <v>72</v>
      </c>
      <c r="M73" s="22">
        <f t="shared" si="33"/>
        <v>84</v>
      </c>
      <c r="N73" s="22">
        <f t="shared" si="33"/>
        <v>56</v>
      </c>
      <c r="O73" s="22">
        <f t="shared" si="33"/>
        <v>72</v>
      </c>
      <c r="P73" s="22">
        <f t="shared" si="33"/>
        <v>60</v>
      </c>
      <c r="Q73" s="23">
        <f t="shared" si="33"/>
        <v>100</v>
      </c>
    </row>
    <row r="74" spans="1:19" x14ac:dyDescent="0.2">
      <c r="A74" s="2" t="s">
        <v>13</v>
      </c>
      <c r="B74" s="40">
        <f>VLOOKUP(Teams!A2,$C$157:$O$173,MATCH($S74,$C$157:$O$157,0),FALSE)</f>
        <v>33</v>
      </c>
      <c r="C74" s="41">
        <f>VLOOKUP(Teams!B2,$C$157:$O$173,MATCH($S74,$C$157:$O$157,0),FALSE)</f>
        <v>23</v>
      </c>
      <c r="D74" s="41">
        <f>VLOOKUP(Teams!C2,$C$157:$O$173,MATCH($S74,$C$157:$O$157,0),FALSE)</f>
        <v>23</v>
      </c>
      <c r="E74" s="41">
        <f>VLOOKUP(Teams!D2,$C$157:$O$173,MATCH($S74,$C$157:$O$157,0),FALSE)</f>
        <v>34</v>
      </c>
      <c r="F74" s="41">
        <f>VLOOKUP(Teams!E2,$C$157:$O$173,MATCH($S74,$C$157:$O$157,0),FALSE)</f>
        <v>32</v>
      </c>
      <c r="G74" s="41">
        <f>VLOOKUP(Teams!F2,$C$157:$O$173,MATCH($S74,$C$157:$O$157,0),FALSE)</f>
        <v>31</v>
      </c>
      <c r="H74" s="41">
        <f>VLOOKUP(Teams!G2,$C$157:$O$173,MATCH($S74,$C$157:$O$157,0),FALSE)</f>
        <v>32</v>
      </c>
      <c r="I74" s="41">
        <f>VLOOKUP(Teams!H2,$C$157:$O$173,MATCH($S74,$C$157:$O$157,0),FALSE)</f>
        <v>40</v>
      </c>
      <c r="J74" s="41">
        <f>VLOOKUP(Teams!I2,$C$157:$O$173,MATCH($S74,$C$157:$O$157,0),FALSE)</f>
        <v>27</v>
      </c>
      <c r="K74" s="41">
        <f>VLOOKUP(Teams!J2,$C$157:$O$173,MATCH($S74,$C$157:$O$157,0),FALSE)</f>
        <v>27</v>
      </c>
      <c r="L74" s="41">
        <f>VLOOKUP(Teams!K2,$C$157:$O$173,MATCH($S74,$C$157:$O$157,0),FALSE)</f>
        <v>18</v>
      </c>
      <c r="M74" s="41">
        <f>VLOOKUP(Teams!L2,$C$157:$O$173,MATCH($S74,$C$157:$O$157,0),FALSE)</f>
        <v>42</v>
      </c>
      <c r="N74" s="41">
        <f>VLOOKUP(Teams!M2,$C$157:$O$173,MATCH($S74,$C$157:$O$157,0),FALSE)</f>
        <v>28</v>
      </c>
      <c r="O74" s="41">
        <f>VLOOKUP(Teams!N2,$C$157:$O$173,MATCH($S74,$C$157:$O$157,0),FALSE)</f>
        <v>26</v>
      </c>
      <c r="P74" s="41">
        <f>VLOOKUP(Teams!O2,$C$157:$O$173,MATCH($S74,$C$157:$O$157,0),FALSE)</f>
        <v>32</v>
      </c>
      <c r="Q74" s="42">
        <f>VLOOKUP(Teams!P2,$C$157:$O$173,MATCH($S74,$C$157:$O$157,0),FALSE)</f>
        <v>33</v>
      </c>
      <c r="R74" s="8" t="s">
        <v>13</v>
      </c>
      <c r="S74" s="2" t="s">
        <v>65</v>
      </c>
    </row>
    <row r="75" spans="1:19" x14ac:dyDescent="0.2">
      <c r="B75" s="18">
        <f t="shared" ref="B75:Q75" si="34">RANK(B74,$B74:$Q74,0)</f>
        <v>4</v>
      </c>
      <c r="C75" s="19">
        <f t="shared" si="34"/>
        <v>14</v>
      </c>
      <c r="D75" s="19">
        <f t="shared" si="34"/>
        <v>14</v>
      </c>
      <c r="E75" s="19">
        <f t="shared" si="34"/>
        <v>3</v>
      </c>
      <c r="F75" s="19">
        <f t="shared" si="34"/>
        <v>6</v>
      </c>
      <c r="G75" s="19">
        <f t="shared" si="34"/>
        <v>9</v>
      </c>
      <c r="H75" s="19">
        <f t="shared" si="34"/>
        <v>6</v>
      </c>
      <c r="I75" s="19">
        <f t="shared" si="34"/>
        <v>2</v>
      </c>
      <c r="J75" s="19">
        <f t="shared" si="34"/>
        <v>11</v>
      </c>
      <c r="K75" s="19">
        <f t="shared" si="34"/>
        <v>11</v>
      </c>
      <c r="L75" s="19">
        <f t="shared" si="34"/>
        <v>16</v>
      </c>
      <c r="M75" s="19">
        <f t="shared" si="34"/>
        <v>1</v>
      </c>
      <c r="N75" s="19">
        <f t="shared" si="34"/>
        <v>10</v>
      </c>
      <c r="O75" s="19">
        <f t="shared" si="34"/>
        <v>13</v>
      </c>
      <c r="P75" s="19">
        <f t="shared" si="34"/>
        <v>6</v>
      </c>
      <c r="Q75" s="20">
        <f t="shared" si="34"/>
        <v>4</v>
      </c>
    </row>
    <row r="76" spans="1:19" x14ac:dyDescent="0.2">
      <c r="B76" s="21">
        <f t="shared" ref="B76:Q76" si="35">IF(B75=1,100, IF(B75=2,96, IF(B75=3,92,IF(B75=4,88,IF(B75=5,84,IF(B75=6,80,IF(B75=7,76,IF(B75=8,72,0))))))))+IF(B75=9,68,IF(B75=10,64,IF(B75=11,60,IF(B75=12,58,IF(B75=13,56,IF(B75=14,54,IF(B75=15,52,IF(B75=16,50,0))))))))</f>
        <v>88</v>
      </c>
      <c r="C76" s="22">
        <f t="shared" si="35"/>
        <v>54</v>
      </c>
      <c r="D76" s="22">
        <f t="shared" si="35"/>
        <v>54</v>
      </c>
      <c r="E76" s="22">
        <f t="shared" si="35"/>
        <v>92</v>
      </c>
      <c r="F76" s="22">
        <f t="shared" si="35"/>
        <v>80</v>
      </c>
      <c r="G76" s="22">
        <f t="shared" si="35"/>
        <v>68</v>
      </c>
      <c r="H76" s="22">
        <f t="shared" si="35"/>
        <v>80</v>
      </c>
      <c r="I76" s="22">
        <f t="shared" si="35"/>
        <v>96</v>
      </c>
      <c r="J76" s="22">
        <f t="shared" si="35"/>
        <v>60</v>
      </c>
      <c r="K76" s="22">
        <f t="shared" si="35"/>
        <v>60</v>
      </c>
      <c r="L76" s="22">
        <f t="shared" si="35"/>
        <v>50</v>
      </c>
      <c r="M76" s="22">
        <f t="shared" si="35"/>
        <v>100</v>
      </c>
      <c r="N76" s="22">
        <f t="shared" si="35"/>
        <v>64</v>
      </c>
      <c r="O76" s="22">
        <f t="shared" si="35"/>
        <v>56</v>
      </c>
      <c r="P76" s="22">
        <f t="shared" si="35"/>
        <v>80</v>
      </c>
      <c r="Q76" s="23">
        <f t="shared" si="35"/>
        <v>88</v>
      </c>
    </row>
    <row r="77" spans="1:19" x14ac:dyDescent="0.2">
      <c r="A77" s="2" t="s">
        <v>7</v>
      </c>
      <c r="B77" s="40">
        <f>VLOOKUP(Teams!A2,$C$115:$N$131,MATCH($S77,$C$115:$N$115,0),FALSE)</f>
        <v>116</v>
      </c>
      <c r="C77" s="41">
        <f>VLOOKUP(Teams!B2,$C$115:$N$131,MATCH($S77,$C$115:$N$115,0),FALSE)</f>
        <v>170</v>
      </c>
      <c r="D77" s="41">
        <f>VLOOKUP(Teams!C2,$C$115:$N$131,MATCH($S77,$C$115:$N$115,0),FALSE)</f>
        <v>138</v>
      </c>
      <c r="E77" s="41">
        <f>VLOOKUP(Teams!D2,$C$115:$N$131,MATCH($S77,$C$115:$N$115,0),FALSE)</f>
        <v>124</v>
      </c>
      <c r="F77" s="41">
        <f>VLOOKUP(Teams!E2,$C$115:$N$131,MATCH($S77,$C$115:$N$115,0),FALSE)</f>
        <v>109</v>
      </c>
      <c r="G77" s="41">
        <f>VLOOKUP(Teams!F2,$C$115:$N$131,MATCH($S77,$C$115:$N$115,0),FALSE)</f>
        <v>129</v>
      </c>
      <c r="H77" s="41">
        <f>VLOOKUP(Teams!G2,$C$115:$N$131,MATCH($S77,$C$115:$N$115,0),FALSE)</f>
        <v>114</v>
      </c>
      <c r="I77" s="41">
        <f>VLOOKUP(Teams!H2,$C$115:$N$131,MATCH($S77,$C$115:$N$115,0),FALSE)</f>
        <v>131</v>
      </c>
      <c r="J77" s="41">
        <f>VLOOKUP(Teams!I2,$C$115:$N$131,MATCH($S77,$C$115:$N$115,0),FALSE)</f>
        <v>160</v>
      </c>
      <c r="K77" s="41">
        <f>VLOOKUP(Teams!J2,$C$115:$N$131,MATCH($S77,$C$115:$N$115,0),FALSE)</f>
        <v>133</v>
      </c>
      <c r="L77" s="41">
        <f>VLOOKUP(Teams!K2,$C$115:$N$131,MATCH($S77,$C$115:$N$115,0),FALSE)</f>
        <v>134</v>
      </c>
      <c r="M77" s="41">
        <f>VLOOKUP(Teams!L2,$C$115:$N$131,MATCH($S77,$C$115:$N$115,0),FALSE)</f>
        <v>101</v>
      </c>
      <c r="N77" s="41">
        <f>VLOOKUP(Teams!M2,$C$115:$N$131,MATCH($S77,$C$115:$N$115,0),FALSE)</f>
        <v>147</v>
      </c>
      <c r="O77" s="41">
        <f>VLOOKUP(Teams!N2,$C$115:$N$131,MATCH($S77,$C$115:$N$115,0),FALSE)</f>
        <v>157</v>
      </c>
      <c r="P77" s="41">
        <f>VLOOKUP(Teams!O2,$C$115:$N$131,MATCH($S77,$C$115:$N$115,0),FALSE)</f>
        <v>133</v>
      </c>
      <c r="Q77" s="42">
        <f>VLOOKUP(Teams!P2,$C$115:$N$131,MATCH($S77,$C$115:$N$115,0),FALSE)</f>
        <v>78</v>
      </c>
      <c r="R77" s="8" t="s">
        <v>7</v>
      </c>
      <c r="S77" s="2" t="s">
        <v>37</v>
      </c>
    </row>
    <row r="78" spans="1:19" x14ac:dyDescent="0.2">
      <c r="B78" s="18">
        <f t="shared" ref="B78:Q78" si="36">RANK(B77,$B77:$Q77,1)</f>
        <v>5</v>
      </c>
      <c r="C78" s="19">
        <f t="shared" si="36"/>
        <v>16</v>
      </c>
      <c r="D78" s="19">
        <f t="shared" si="36"/>
        <v>12</v>
      </c>
      <c r="E78" s="19">
        <f t="shared" si="36"/>
        <v>6</v>
      </c>
      <c r="F78" s="19">
        <f t="shared" si="36"/>
        <v>3</v>
      </c>
      <c r="G78" s="19">
        <f t="shared" si="36"/>
        <v>7</v>
      </c>
      <c r="H78" s="19">
        <f t="shared" si="36"/>
        <v>4</v>
      </c>
      <c r="I78" s="19">
        <f t="shared" si="36"/>
        <v>8</v>
      </c>
      <c r="J78" s="19">
        <f t="shared" si="36"/>
        <v>15</v>
      </c>
      <c r="K78" s="19">
        <f t="shared" si="36"/>
        <v>9</v>
      </c>
      <c r="L78" s="19">
        <f t="shared" si="36"/>
        <v>11</v>
      </c>
      <c r="M78" s="19">
        <f t="shared" si="36"/>
        <v>2</v>
      </c>
      <c r="N78" s="19">
        <f t="shared" si="36"/>
        <v>13</v>
      </c>
      <c r="O78" s="19">
        <f t="shared" si="36"/>
        <v>14</v>
      </c>
      <c r="P78" s="19">
        <f t="shared" si="36"/>
        <v>9</v>
      </c>
      <c r="Q78" s="20">
        <f t="shared" si="36"/>
        <v>1</v>
      </c>
    </row>
    <row r="79" spans="1:19" x14ac:dyDescent="0.2">
      <c r="B79" s="21">
        <f t="shared" ref="B79:Q79" si="37">IF(B78=1,100, IF(B78=2,96, IF(B78=3,92,IF(B78=4,88,IF(B78=5,84,IF(B78=6,80,IF(B78=7,76,IF(B78=8,72,0))))))))+IF(B78=9,68,IF(B78=10,64,IF(B78=11,60,IF(B78=12,58,IF(B78=13,56,IF(B78=14,54,IF(B78=15,52,IF(B78=16,50,0))))))))</f>
        <v>84</v>
      </c>
      <c r="C79" s="22">
        <f t="shared" si="37"/>
        <v>50</v>
      </c>
      <c r="D79" s="22">
        <f t="shared" si="37"/>
        <v>58</v>
      </c>
      <c r="E79" s="22">
        <f t="shared" si="37"/>
        <v>80</v>
      </c>
      <c r="F79" s="22">
        <f t="shared" si="37"/>
        <v>92</v>
      </c>
      <c r="G79" s="22">
        <f t="shared" si="37"/>
        <v>76</v>
      </c>
      <c r="H79" s="22">
        <f t="shared" si="37"/>
        <v>88</v>
      </c>
      <c r="I79" s="22">
        <f t="shared" si="37"/>
        <v>72</v>
      </c>
      <c r="J79" s="22">
        <f t="shared" si="37"/>
        <v>52</v>
      </c>
      <c r="K79" s="22">
        <f t="shared" si="37"/>
        <v>68</v>
      </c>
      <c r="L79" s="22">
        <f t="shared" si="37"/>
        <v>60</v>
      </c>
      <c r="M79" s="22">
        <f t="shared" si="37"/>
        <v>96</v>
      </c>
      <c r="N79" s="22">
        <f t="shared" si="37"/>
        <v>56</v>
      </c>
      <c r="O79" s="22">
        <f t="shared" si="37"/>
        <v>54</v>
      </c>
      <c r="P79" s="22">
        <f t="shared" si="37"/>
        <v>68</v>
      </c>
      <c r="Q79" s="23">
        <f t="shared" si="37"/>
        <v>100</v>
      </c>
    </row>
    <row r="80" spans="1:19" x14ac:dyDescent="0.2">
      <c r="A80" s="2" t="s">
        <v>19</v>
      </c>
      <c r="B80" s="40">
        <f>VLOOKUP(Teams!A2,$C$115:$N$131,MATCH($S80,$C$115:$N$115,0),FALSE)</f>
        <v>990</v>
      </c>
      <c r="C80" s="41">
        <f>VLOOKUP(Teams!B2,$C$115:$N$131,MATCH($S80,$C$115:$N$115,0),FALSE)</f>
        <v>1043</v>
      </c>
      <c r="D80" s="41">
        <f>VLOOKUP(Teams!C2,$C$115:$N$131,MATCH($S80,$C$115:$N$115,0),FALSE)</f>
        <v>837</v>
      </c>
      <c r="E80" s="41">
        <f>VLOOKUP(Teams!D2,$C$115:$N$131,MATCH($S80,$C$115:$N$115,0),FALSE)</f>
        <v>911</v>
      </c>
      <c r="F80" s="41">
        <f>VLOOKUP(Teams!E2,$C$115:$N$131,MATCH($S80,$C$115:$N$115,0),FALSE)</f>
        <v>936</v>
      </c>
      <c r="G80" s="41">
        <f>VLOOKUP(Teams!F2,$C$115:$N$131,MATCH($S80,$C$115:$N$115,0),FALSE)</f>
        <v>838</v>
      </c>
      <c r="H80" s="41">
        <f>VLOOKUP(Teams!G2,$C$115:$N$131,MATCH($S80,$C$115:$N$115,0),FALSE)</f>
        <v>850</v>
      </c>
      <c r="I80" s="41">
        <f>VLOOKUP(Teams!H2,$C$115:$N$131,MATCH($S80,$C$115:$N$115,0),FALSE)</f>
        <v>885</v>
      </c>
      <c r="J80" s="41">
        <f>VLOOKUP(Teams!I2,$C$115:$N$131,MATCH($S80,$C$115:$N$115,0),FALSE)</f>
        <v>884</v>
      </c>
      <c r="K80" s="41">
        <f>VLOOKUP(Teams!J2,$C$115:$N$131,MATCH($S80,$C$115:$N$115,0),FALSE)</f>
        <v>745</v>
      </c>
      <c r="L80" s="41">
        <f>VLOOKUP(Teams!K2,$C$115:$N$131,MATCH($S80,$C$115:$N$115,0),FALSE)</f>
        <v>944</v>
      </c>
      <c r="M80" s="41">
        <f>VLOOKUP(Teams!L2,$C$115:$N$131,MATCH($S80,$C$115:$N$115,0),FALSE)</f>
        <v>949</v>
      </c>
      <c r="N80" s="41">
        <f>VLOOKUP(Teams!M2,$C$115:$N$131,MATCH($S80,$C$115:$N$115,0),FALSE)</f>
        <v>924</v>
      </c>
      <c r="O80" s="41">
        <f>VLOOKUP(Teams!N2,$C$115:$N$131,MATCH($S80,$C$115:$N$115,0),FALSE)</f>
        <v>971</v>
      </c>
      <c r="P80" s="41">
        <f>VLOOKUP(Teams!O2,$C$115:$N$131,MATCH($S80,$C$115:$N$115,0),FALSE)</f>
        <v>909</v>
      </c>
      <c r="Q80" s="42">
        <f>VLOOKUP(Teams!P2,$C$115:$N$131,MATCH($S80,$C$115:$N$115,0),FALSE)</f>
        <v>1026</v>
      </c>
      <c r="R80" s="8" t="s">
        <v>19</v>
      </c>
      <c r="S80" s="2" t="s">
        <v>49</v>
      </c>
    </row>
    <row r="81" spans="1:19" x14ac:dyDescent="0.2">
      <c r="B81" s="18">
        <f t="shared" ref="B81:Q81" si="38">RANK(B80,$B80:$Q80,0)</f>
        <v>3</v>
      </c>
      <c r="C81" s="19">
        <f t="shared" si="38"/>
        <v>1</v>
      </c>
      <c r="D81" s="19">
        <f t="shared" si="38"/>
        <v>15</v>
      </c>
      <c r="E81" s="19">
        <f t="shared" si="38"/>
        <v>9</v>
      </c>
      <c r="F81" s="19">
        <f t="shared" si="38"/>
        <v>7</v>
      </c>
      <c r="G81" s="19">
        <f t="shared" si="38"/>
        <v>14</v>
      </c>
      <c r="H81" s="19">
        <f t="shared" si="38"/>
        <v>13</v>
      </c>
      <c r="I81" s="19">
        <f t="shared" si="38"/>
        <v>11</v>
      </c>
      <c r="J81" s="19">
        <f t="shared" si="38"/>
        <v>12</v>
      </c>
      <c r="K81" s="19">
        <f t="shared" si="38"/>
        <v>16</v>
      </c>
      <c r="L81" s="19">
        <f t="shared" si="38"/>
        <v>6</v>
      </c>
      <c r="M81" s="19">
        <f t="shared" si="38"/>
        <v>5</v>
      </c>
      <c r="N81" s="19">
        <f t="shared" si="38"/>
        <v>8</v>
      </c>
      <c r="O81" s="19">
        <f t="shared" si="38"/>
        <v>4</v>
      </c>
      <c r="P81" s="19">
        <f t="shared" si="38"/>
        <v>10</v>
      </c>
      <c r="Q81" s="20">
        <f t="shared" si="38"/>
        <v>2</v>
      </c>
    </row>
    <row r="82" spans="1:19" x14ac:dyDescent="0.2">
      <c r="B82" s="21">
        <f t="shared" ref="B82:Q82" si="39">IF(B81=1,100, IF(B81=2,96, IF(B81=3,92,IF(B81=4,88,IF(B81=5,84,IF(B81=6,80,IF(B81=7,76,IF(B81=8,72,0))))))))+IF(B81=9,68,IF(B81=10,64,IF(B81=11,60,IF(B81=12,58,IF(B81=13,56,IF(B81=14,54,IF(B81=15,52,IF(B81=16,50,0))))))))</f>
        <v>92</v>
      </c>
      <c r="C82" s="22">
        <f t="shared" si="39"/>
        <v>100</v>
      </c>
      <c r="D82" s="22">
        <f t="shared" si="39"/>
        <v>52</v>
      </c>
      <c r="E82" s="22">
        <f t="shared" si="39"/>
        <v>68</v>
      </c>
      <c r="F82" s="22">
        <f t="shared" si="39"/>
        <v>76</v>
      </c>
      <c r="G82" s="22">
        <f t="shared" si="39"/>
        <v>54</v>
      </c>
      <c r="H82" s="22">
        <f t="shared" si="39"/>
        <v>56</v>
      </c>
      <c r="I82" s="22">
        <f t="shared" si="39"/>
        <v>60</v>
      </c>
      <c r="J82" s="22">
        <f t="shared" si="39"/>
        <v>58</v>
      </c>
      <c r="K82" s="22">
        <f t="shared" si="39"/>
        <v>50</v>
      </c>
      <c r="L82" s="22">
        <f t="shared" si="39"/>
        <v>80</v>
      </c>
      <c r="M82" s="22">
        <f t="shared" si="39"/>
        <v>84</v>
      </c>
      <c r="N82" s="22">
        <f t="shared" si="39"/>
        <v>72</v>
      </c>
      <c r="O82" s="22">
        <f t="shared" si="39"/>
        <v>88</v>
      </c>
      <c r="P82" s="22">
        <f t="shared" si="39"/>
        <v>64</v>
      </c>
      <c r="Q82" s="23">
        <f t="shared" si="39"/>
        <v>96</v>
      </c>
    </row>
    <row r="83" spans="1:19" x14ac:dyDescent="0.2">
      <c r="A83" s="2" t="s">
        <v>20</v>
      </c>
      <c r="B83" s="40">
        <f>VLOOKUP(Teams!A2,$C$115:$N$131,MATCH($S83,$C$115:$N$115,0),FALSE)</f>
        <v>310</v>
      </c>
      <c r="C83" s="41">
        <f>VLOOKUP(Teams!B2,$C$115:$N$131,MATCH($S83,$C$115:$N$115,0),FALSE)</f>
        <v>348</v>
      </c>
      <c r="D83" s="41">
        <f>VLOOKUP(Teams!C2,$C$115:$N$131,MATCH($S83,$C$115:$N$115,0),FALSE)</f>
        <v>369</v>
      </c>
      <c r="E83" s="41">
        <f>VLOOKUP(Teams!D2,$C$115:$N$131,MATCH($S83,$C$115:$N$115,0),FALSE)</f>
        <v>320</v>
      </c>
      <c r="F83" s="41">
        <f>VLOOKUP(Teams!E2,$C$115:$N$131,MATCH($S83,$C$115:$N$115,0),FALSE)</f>
        <v>260</v>
      </c>
      <c r="G83" s="41">
        <f>VLOOKUP(Teams!F2,$C$115:$N$131,MATCH($S83,$C$115:$N$115,0),FALSE)</f>
        <v>347</v>
      </c>
      <c r="H83" s="41">
        <f>VLOOKUP(Teams!G2,$C$115:$N$131,MATCH($S83,$C$115:$N$115,0),FALSE)</f>
        <v>329</v>
      </c>
      <c r="I83" s="41">
        <f>VLOOKUP(Teams!H2,$C$115:$N$131,MATCH($S83,$C$115:$N$115,0),FALSE)</f>
        <v>424</v>
      </c>
      <c r="J83" s="41">
        <f>VLOOKUP(Teams!I2,$C$115:$N$131,MATCH($S83,$C$115:$N$115,0),FALSE)</f>
        <v>260</v>
      </c>
      <c r="K83" s="41">
        <f>VLOOKUP(Teams!J2,$C$115:$N$131,MATCH($S83,$C$115:$N$115,0),FALSE)</f>
        <v>315</v>
      </c>
      <c r="L83" s="41">
        <f>VLOOKUP(Teams!K2,$C$115:$N$131,MATCH($S83,$C$115:$N$115,0),FALSE)</f>
        <v>377</v>
      </c>
      <c r="M83" s="41">
        <f>VLOOKUP(Teams!L2,$C$115:$N$131,MATCH($S83,$C$115:$N$115,0),FALSE)</f>
        <v>317</v>
      </c>
      <c r="N83" s="41">
        <f>VLOOKUP(Teams!M2,$C$115:$N$131,MATCH($S83,$C$115:$N$115,0),FALSE)</f>
        <v>353</v>
      </c>
      <c r="O83" s="41">
        <f>VLOOKUP(Teams!N2,$C$115:$N$131,MATCH($S83,$C$115:$N$115,0),FALSE)</f>
        <v>270</v>
      </c>
      <c r="P83" s="41">
        <f>VLOOKUP(Teams!O2,$C$115:$N$131,MATCH($S83,$C$115:$N$115,0),FALSE)</f>
        <v>351</v>
      </c>
      <c r="Q83" s="42">
        <f>VLOOKUP(Teams!P2,$C$115:$N$131,MATCH($S83,$C$115:$N$115,0),FALSE)</f>
        <v>272</v>
      </c>
      <c r="R83" s="8" t="s">
        <v>20</v>
      </c>
      <c r="S83" s="2" t="s">
        <v>48</v>
      </c>
    </row>
    <row r="84" spans="1:19" x14ac:dyDescent="0.2">
      <c r="B84" s="18">
        <f t="shared" ref="B84:Q84" si="40">RANK(B83,$B83:$Q83,1)</f>
        <v>5</v>
      </c>
      <c r="C84" s="19">
        <f t="shared" si="40"/>
        <v>11</v>
      </c>
      <c r="D84" s="19">
        <f t="shared" si="40"/>
        <v>14</v>
      </c>
      <c r="E84" s="19">
        <f t="shared" si="40"/>
        <v>8</v>
      </c>
      <c r="F84" s="19">
        <f t="shared" si="40"/>
        <v>1</v>
      </c>
      <c r="G84" s="19">
        <f t="shared" si="40"/>
        <v>10</v>
      </c>
      <c r="H84" s="19">
        <f t="shared" si="40"/>
        <v>9</v>
      </c>
      <c r="I84" s="19">
        <f t="shared" si="40"/>
        <v>16</v>
      </c>
      <c r="J84" s="19">
        <f t="shared" si="40"/>
        <v>1</v>
      </c>
      <c r="K84" s="19">
        <f t="shared" si="40"/>
        <v>6</v>
      </c>
      <c r="L84" s="19">
        <f t="shared" si="40"/>
        <v>15</v>
      </c>
      <c r="M84" s="19">
        <f t="shared" si="40"/>
        <v>7</v>
      </c>
      <c r="N84" s="19">
        <f t="shared" si="40"/>
        <v>13</v>
      </c>
      <c r="O84" s="19">
        <f t="shared" si="40"/>
        <v>3</v>
      </c>
      <c r="P84" s="19">
        <f t="shared" si="40"/>
        <v>12</v>
      </c>
      <c r="Q84" s="20">
        <f t="shared" si="40"/>
        <v>4</v>
      </c>
    </row>
    <row r="85" spans="1:19" x14ac:dyDescent="0.2">
      <c r="B85" s="21">
        <f t="shared" ref="B85:Q85" si="41">IF(B84=1,100, IF(B84=2,96, IF(B84=3,92,IF(B84=4,88,IF(B84=5,84,IF(B84=6,80,IF(B84=7,76,IF(B84=8,72,0))))))))+IF(B84=9,68,IF(B84=10,64,IF(B84=11,60,IF(B84=12,58,IF(B84=13,56,IF(B84=14,54,IF(B84=15,52,IF(B84=16,50,0))))))))</f>
        <v>84</v>
      </c>
      <c r="C85" s="22">
        <f t="shared" si="41"/>
        <v>60</v>
      </c>
      <c r="D85" s="22">
        <f t="shared" si="41"/>
        <v>54</v>
      </c>
      <c r="E85" s="22">
        <f t="shared" si="41"/>
        <v>72</v>
      </c>
      <c r="F85" s="22">
        <f t="shared" si="41"/>
        <v>100</v>
      </c>
      <c r="G85" s="22">
        <f t="shared" si="41"/>
        <v>64</v>
      </c>
      <c r="H85" s="22">
        <f t="shared" si="41"/>
        <v>68</v>
      </c>
      <c r="I85" s="22">
        <f t="shared" si="41"/>
        <v>50</v>
      </c>
      <c r="J85" s="22">
        <f t="shared" si="41"/>
        <v>100</v>
      </c>
      <c r="K85" s="22">
        <f t="shared" si="41"/>
        <v>80</v>
      </c>
      <c r="L85" s="22">
        <f t="shared" si="41"/>
        <v>52</v>
      </c>
      <c r="M85" s="22">
        <f t="shared" si="41"/>
        <v>76</v>
      </c>
      <c r="N85" s="22">
        <f t="shared" si="41"/>
        <v>56</v>
      </c>
      <c r="O85" s="22">
        <f t="shared" si="41"/>
        <v>92</v>
      </c>
      <c r="P85" s="22">
        <f t="shared" si="41"/>
        <v>58</v>
      </c>
      <c r="Q85" s="23">
        <f t="shared" si="41"/>
        <v>88</v>
      </c>
    </row>
    <row r="86" spans="1:19" x14ac:dyDescent="0.2">
      <c r="A86" s="2" t="s">
        <v>14</v>
      </c>
      <c r="B86" s="14">
        <f>VLOOKUP(Teams!A2,$C$115:$N$131,MATCH($S86,$C$115:$N$115,0),FALSE)</f>
        <v>0.217</v>
      </c>
      <c r="C86" s="15">
        <f>VLOOKUP(Teams!B2,$C$115:$N$131,MATCH($S86,$C$115:$N$115,0),FALSE)</f>
        <v>0.249</v>
      </c>
      <c r="D86" s="15">
        <f>VLOOKUP(Teams!C2,$C$115:$N$131,MATCH($S86,$C$115:$N$115,0),FALSE)</f>
        <v>0.246</v>
      </c>
      <c r="E86" s="15">
        <f>VLOOKUP(Teams!D2,$C$115:$N$131,MATCH($S86,$C$115:$N$115,0),FALSE)</f>
        <v>0.23300000000000001</v>
      </c>
      <c r="F86" s="15">
        <f>VLOOKUP(Teams!E2,$C$115:$N$131,MATCH($S86,$C$115:$N$115,0),FALSE)</f>
        <v>0.23</v>
      </c>
      <c r="G86" s="15">
        <f>VLOOKUP(Teams!F2,$C$115:$N$131,MATCH($S86,$C$115:$N$115,0),FALSE)</f>
        <v>0.23499999999999999</v>
      </c>
      <c r="H86" s="15">
        <f>VLOOKUP(Teams!G2,$C$115:$N$131,MATCH($S86,$C$115:$N$115,0),FALSE)</f>
        <v>0.23400000000000001</v>
      </c>
      <c r="I86" s="15">
        <f>VLOOKUP(Teams!H2,$C$115:$N$131,MATCH($S86,$C$115:$N$115,0),FALSE)</f>
        <v>0.249</v>
      </c>
      <c r="J86" s="15">
        <f>VLOOKUP(Teams!I2,$C$115:$N$131,MATCH($S86,$C$115:$N$115,0),FALSE)</f>
        <v>0.23400000000000001</v>
      </c>
      <c r="K86" s="15">
        <f>VLOOKUP(Teams!J2,$C$115:$N$131,MATCH($S86,$C$115:$N$115,0),FALSE)</f>
        <v>0.25900000000000001</v>
      </c>
      <c r="L86" s="15">
        <f>VLOOKUP(Teams!K2,$C$115:$N$131,MATCH($S86,$C$115:$N$115,0),FALSE)</f>
        <v>0.26700000000000002</v>
      </c>
      <c r="M86" s="15">
        <f>VLOOKUP(Teams!L2,$C$115:$N$131,MATCH($S86,$C$115:$N$115,0),FALSE)</f>
        <v>0.216</v>
      </c>
      <c r="N86" s="15">
        <f>VLOOKUP(Teams!M2,$C$115:$N$131,MATCH($S86,$C$115:$N$115,0),FALSE)</f>
        <v>0.26100000000000001</v>
      </c>
      <c r="O86" s="15">
        <f>VLOOKUP(Teams!N2,$C$115:$N$131,MATCH($S86,$C$115:$N$115,0),FALSE)</f>
        <v>0.24199999999999999</v>
      </c>
      <c r="P86" s="15">
        <f>VLOOKUP(Teams!O2,$C$115:$N$131,MATCH($S86,$C$115:$N$115,0),FALSE)</f>
        <v>0.26300000000000001</v>
      </c>
      <c r="Q86" s="16">
        <f>VLOOKUP(Teams!P2,$C$115:$N$131,MATCH($S86,$C$115:$N$115,0),FALSE)</f>
        <v>0.22900000000000001</v>
      </c>
      <c r="R86" s="8" t="s">
        <v>14</v>
      </c>
      <c r="S86" s="2" t="s">
        <v>50</v>
      </c>
    </row>
    <row r="87" spans="1:19" x14ac:dyDescent="0.2">
      <c r="B87" s="18">
        <f>RANK(B86,$B86:$Q86,1)</f>
        <v>2</v>
      </c>
      <c r="C87" s="19">
        <f t="shared" ref="C87:Q87" si="42">RANK(C86,$B86:$Q86,1)</f>
        <v>11</v>
      </c>
      <c r="D87" s="19">
        <f t="shared" si="42"/>
        <v>10</v>
      </c>
      <c r="E87" s="19">
        <f t="shared" si="42"/>
        <v>5</v>
      </c>
      <c r="F87" s="19">
        <f t="shared" si="42"/>
        <v>4</v>
      </c>
      <c r="G87" s="19">
        <f t="shared" si="42"/>
        <v>8</v>
      </c>
      <c r="H87" s="19">
        <f t="shared" si="42"/>
        <v>6</v>
      </c>
      <c r="I87" s="19">
        <f t="shared" si="42"/>
        <v>11</v>
      </c>
      <c r="J87" s="19">
        <f t="shared" si="42"/>
        <v>6</v>
      </c>
      <c r="K87" s="19">
        <f t="shared" si="42"/>
        <v>13</v>
      </c>
      <c r="L87" s="19">
        <f t="shared" si="42"/>
        <v>16</v>
      </c>
      <c r="M87" s="19">
        <f t="shared" si="42"/>
        <v>1</v>
      </c>
      <c r="N87" s="19">
        <f t="shared" si="42"/>
        <v>14</v>
      </c>
      <c r="O87" s="19">
        <f t="shared" si="42"/>
        <v>9</v>
      </c>
      <c r="P87" s="19">
        <f t="shared" si="42"/>
        <v>15</v>
      </c>
      <c r="Q87" s="20">
        <f t="shared" si="42"/>
        <v>3</v>
      </c>
    </row>
    <row r="88" spans="1:19" x14ac:dyDescent="0.2">
      <c r="B88" s="21">
        <f t="shared" ref="B88:Q88" si="43">IF(B87=1,100, IF(B87=2,96, IF(B87=3,92,IF(B87=4,88,IF(B87=5,84,IF(B87=6,80,IF(B87=7,76,IF(B87=8,72,0))))))))+IF(B87=9,68,IF(B87=10,64,IF(B87=11,60,IF(B87=12,58,IF(B87=13,56,IF(B87=14,54,IF(B87=15,52,IF(B87=16,50,0))))))))</f>
        <v>96</v>
      </c>
      <c r="C88" s="22">
        <f t="shared" si="43"/>
        <v>60</v>
      </c>
      <c r="D88" s="22">
        <f t="shared" si="43"/>
        <v>64</v>
      </c>
      <c r="E88" s="22">
        <f t="shared" si="43"/>
        <v>84</v>
      </c>
      <c r="F88" s="22">
        <f t="shared" si="43"/>
        <v>88</v>
      </c>
      <c r="G88" s="22">
        <f t="shared" si="43"/>
        <v>72</v>
      </c>
      <c r="H88" s="22">
        <f t="shared" si="43"/>
        <v>80</v>
      </c>
      <c r="I88" s="22">
        <f t="shared" si="43"/>
        <v>60</v>
      </c>
      <c r="J88" s="22">
        <f t="shared" si="43"/>
        <v>80</v>
      </c>
      <c r="K88" s="22">
        <f t="shared" si="43"/>
        <v>56</v>
      </c>
      <c r="L88" s="22">
        <f t="shared" si="43"/>
        <v>50</v>
      </c>
      <c r="M88" s="22">
        <f t="shared" si="43"/>
        <v>100</v>
      </c>
      <c r="N88" s="22">
        <f t="shared" si="43"/>
        <v>54</v>
      </c>
      <c r="O88" s="22">
        <f t="shared" si="43"/>
        <v>68</v>
      </c>
      <c r="P88" s="22">
        <f t="shared" si="43"/>
        <v>52</v>
      </c>
      <c r="Q88" s="23">
        <f t="shared" si="43"/>
        <v>92</v>
      </c>
    </row>
    <row r="89" spans="1:19" x14ac:dyDescent="0.2">
      <c r="B89" s="27"/>
      <c r="C89" s="27"/>
      <c r="D89" s="27"/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</row>
    <row r="90" spans="1:19" x14ac:dyDescent="0.2">
      <c r="B90" s="28">
        <f t="shared" ref="B90:Q90" si="44">B88+B85+B82+B79+B76+B73+B70+B67+B62+B59</f>
        <v>880</v>
      </c>
      <c r="C90" s="29">
        <f t="shared" si="44"/>
        <v>600</v>
      </c>
      <c r="D90" s="29">
        <f t="shared" si="44"/>
        <v>662</v>
      </c>
      <c r="E90" s="29">
        <f t="shared" si="44"/>
        <v>760</v>
      </c>
      <c r="F90" s="29">
        <f t="shared" si="44"/>
        <v>872</v>
      </c>
      <c r="G90" s="29">
        <f t="shared" si="44"/>
        <v>754</v>
      </c>
      <c r="H90" s="29">
        <f t="shared" si="44"/>
        <v>784</v>
      </c>
      <c r="I90" s="29">
        <f t="shared" si="44"/>
        <v>636</v>
      </c>
      <c r="J90" s="29">
        <f t="shared" si="44"/>
        <v>680</v>
      </c>
      <c r="K90" s="29">
        <f t="shared" si="44"/>
        <v>606</v>
      </c>
      <c r="L90" s="29">
        <f t="shared" si="44"/>
        <v>586</v>
      </c>
      <c r="M90" s="29">
        <f t="shared" si="44"/>
        <v>908</v>
      </c>
      <c r="N90" s="29">
        <f t="shared" si="44"/>
        <v>616</v>
      </c>
      <c r="O90" s="29">
        <f t="shared" si="44"/>
        <v>718</v>
      </c>
      <c r="P90" s="29">
        <f t="shared" si="44"/>
        <v>630</v>
      </c>
      <c r="Q90" s="30">
        <f t="shared" si="44"/>
        <v>912</v>
      </c>
    </row>
    <row r="91" spans="1:19" ht="15.75" x14ac:dyDescent="0.25">
      <c r="A91" s="10"/>
      <c r="B91" s="31" t="str">
        <f>Teams!A1</f>
        <v>ARZ</v>
      </c>
      <c r="C91" s="32" t="str">
        <f>Teams!B1</f>
        <v>BTR</v>
      </c>
      <c r="D91" s="32" t="str">
        <f>Teams!C1</f>
        <v>CDK</v>
      </c>
      <c r="E91" s="32" t="str">
        <f>Teams!D1</f>
        <v>CHB</v>
      </c>
      <c r="F91" s="32" t="str">
        <f>Teams!E1</f>
        <v>DET</v>
      </c>
      <c r="G91" s="32" t="str">
        <f>Teams!F1</f>
        <v>HUD</v>
      </c>
      <c r="H91" s="32" t="str">
        <f>Teams!G1</f>
        <v>MAM</v>
      </c>
      <c r="I91" s="32" t="str">
        <f>Teams!H1</f>
        <v>MLL</v>
      </c>
      <c r="J91" s="32" t="str">
        <f>Teams!I1</f>
        <v>NYU</v>
      </c>
      <c r="K91" s="32" t="str">
        <f>Teams!J1</f>
        <v>PCR</v>
      </c>
      <c r="L91" s="32" t="str">
        <f>Teams!K1</f>
        <v>PMV</v>
      </c>
      <c r="M91" s="32" t="str">
        <f>Teams!L1</f>
        <v>PRT</v>
      </c>
      <c r="N91" s="32" t="str">
        <f>Teams!M1</f>
        <v>SEA</v>
      </c>
      <c r="O91" s="32" t="str">
        <f>Teams!N1</f>
        <v>SPS</v>
      </c>
      <c r="P91" s="32" t="str">
        <f>Teams!O1</f>
        <v>SBS</v>
      </c>
      <c r="Q91" s="33" t="str">
        <f>Teams!P1</f>
        <v>TDR</v>
      </c>
      <c r="R91" s="12"/>
    </row>
    <row r="93" spans="1:19" x14ac:dyDescent="0.2"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</row>
    <row r="94" spans="1:19" x14ac:dyDescent="0.2">
      <c r="B94" t="s">
        <v>31</v>
      </c>
      <c r="C94"/>
      <c r="D94" t="s">
        <v>32</v>
      </c>
      <c r="E94" t="s">
        <v>76</v>
      </c>
      <c r="F94" t="s">
        <v>33</v>
      </c>
      <c r="G94" t="s">
        <v>34</v>
      </c>
      <c r="H94" t="s">
        <v>35</v>
      </c>
      <c r="I94" t="s">
        <v>36</v>
      </c>
      <c r="J94" t="s">
        <v>37</v>
      </c>
      <c r="K94" t="s">
        <v>38</v>
      </c>
      <c r="L94" t="s">
        <v>39</v>
      </c>
      <c r="M94" t="s">
        <v>40</v>
      </c>
      <c r="N94" t="s">
        <v>41</v>
      </c>
    </row>
    <row r="95" spans="1:19" x14ac:dyDescent="0.2">
      <c r="B95">
        <v>2023</v>
      </c>
      <c r="C95" t="s">
        <v>80</v>
      </c>
      <c r="D95">
        <v>0.26100000000000001</v>
      </c>
      <c r="E95">
        <v>3816</v>
      </c>
      <c r="F95">
        <v>515</v>
      </c>
      <c r="G95">
        <v>996</v>
      </c>
      <c r="H95">
        <v>194</v>
      </c>
      <c r="I95">
        <v>10</v>
      </c>
      <c r="J95">
        <v>177</v>
      </c>
      <c r="K95">
        <v>498</v>
      </c>
      <c r="L95">
        <v>48</v>
      </c>
      <c r="M95">
        <v>10</v>
      </c>
      <c r="N95">
        <v>26</v>
      </c>
    </row>
    <row r="96" spans="1:19" x14ac:dyDescent="0.2">
      <c r="B96">
        <v>2023</v>
      </c>
      <c r="C96" t="s">
        <v>98</v>
      </c>
      <c r="D96">
        <v>0.25900000000000001</v>
      </c>
      <c r="E96">
        <v>3803</v>
      </c>
      <c r="F96">
        <v>479</v>
      </c>
      <c r="G96">
        <v>985</v>
      </c>
      <c r="H96">
        <v>225</v>
      </c>
      <c r="I96">
        <v>11</v>
      </c>
      <c r="J96">
        <v>119</v>
      </c>
      <c r="K96">
        <v>466</v>
      </c>
      <c r="L96">
        <v>31</v>
      </c>
      <c r="M96">
        <v>8</v>
      </c>
      <c r="N96">
        <v>65</v>
      </c>
    </row>
    <row r="97" spans="2:14" x14ac:dyDescent="0.2">
      <c r="B97">
        <v>2023</v>
      </c>
      <c r="C97" t="s">
        <v>89</v>
      </c>
      <c r="D97">
        <v>0.253</v>
      </c>
      <c r="E97">
        <v>3829</v>
      </c>
      <c r="F97">
        <v>486</v>
      </c>
      <c r="G97">
        <v>969</v>
      </c>
      <c r="H97">
        <v>187</v>
      </c>
      <c r="I97">
        <v>12</v>
      </c>
      <c r="J97">
        <v>147</v>
      </c>
      <c r="K97">
        <v>470</v>
      </c>
      <c r="L97">
        <v>34</v>
      </c>
      <c r="M97">
        <v>13</v>
      </c>
      <c r="N97">
        <v>54</v>
      </c>
    </row>
    <row r="98" spans="2:14" x14ac:dyDescent="0.2">
      <c r="B98">
        <v>2023</v>
      </c>
      <c r="C98" t="s">
        <v>87</v>
      </c>
      <c r="D98">
        <v>0.251</v>
      </c>
      <c r="E98">
        <v>3730</v>
      </c>
      <c r="F98">
        <v>492</v>
      </c>
      <c r="G98">
        <v>938</v>
      </c>
      <c r="H98">
        <v>236</v>
      </c>
      <c r="I98">
        <v>16</v>
      </c>
      <c r="J98">
        <v>132</v>
      </c>
      <c r="K98">
        <v>475</v>
      </c>
      <c r="L98">
        <v>116</v>
      </c>
      <c r="M98">
        <v>27</v>
      </c>
      <c r="N98">
        <v>57</v>
      </c>
    </row>
    <row r="99" spans="2:14" x14ac:dyDescent="0.2">
      <c r="B99">
        <v>2023</v>
      </c>
      <c r="C99" t="s">
        <v>97</v>
      </c>
      <c r="D99">
        <v>0.251</v>
      </c>
      <c r="E99">
        <v>3753</v>
      </c>
      <c r="F99">
        <v>487</v>
      </c>
      <c r="G99">
        <v>941</v>
      </c>
      <c r="H99">
        <v>151</v>
      </c>
      <c r="I99">
        <v>21</v>
      </c>
      <c r="J99">
        <v>154</v>
      </c>
      <c r="K99">
        <v>473</v>
      </c>
      <c r="L99">
        <v>51</v>
      </c>
      <c r="M99">
        <v>12</v>
      </c>
      <c r="N99">
        <v>64</v>
      </c>
    </row>
    <row r="100" spans="2:14" x14ac:dyDescent="0.2">
      <c r="B100">
        <v>2023</v>
      </c>
      <c r="C100" t="s">
        <v>102</v>
      </c>
      <c r="D100">
        <v>0.246</v>
      </c>
      <c r="E100">
        <v>3839</v>
      </c>
      <c r="F100">
        <v>515</v>
      </c>
      <c r="G100">
        <v>946</v>
      </c>
      <c r="H100">
        <v>172</v>
      </c>
      <c r="I100">
        <v>16</v>
      </c>
      <c r="J100">
        <v>156</v>
      </c>
      <c r="K100">
        <v>496</v>
      </c>
      <c r="L100">
        <v>29</v>
      </c>
      <c r="M100">
        <v>9</v>
      </c>
      <c r="N100">
        <v>52</v>
      </c>
    </row>
    <row r="101" spans="2:14" x14ac:dyDescent="0.2">
      <c r="B101">
        <v>2023</v>
      </c>
      <c r="C101" t="s">
        <v>52</v>
      </c>
      <c r="D101">
        <v>0.246</v>
      </c>
      <c r="E101">
        <v>3747</v>
      </c>
      <c r="F101">
        <v>469</v>
      </c>
      <c r="G101">
        <v>923</v>
      </c>
      <c r="H101">
        <v>163</v>
      </c>
      <c r="I101">
        <v>27</v>
      </c>
      <c r="J101">
        <v>132</v>
      </c>
      <c r="K101">
        <v>454</v>
      </c>
      <c r="L101">
        <v>39</v>
      </c>
      <c r="M101">
        <v>19</v>
      </c>
      <c r="N101">
        <v>48</v>
      </c>
    </row>
    <row r="102" spans="2:14" x14ac:dyDescent="0.2">
      <c r="B102">
        <v>2023</v>
      </c>
      <c r="C102" t="s">
        <v>91</v>
      </c>
      <c r="D102">
        <v>0.246</v>
      </c>
      <c r="E102">
        <v>3740</v>
      </c>
      <c r="F102">
        <v>428</v>
      </c>
      <c r="G102">
        <v>921</v>
      </c>
      <c r="H102">
        <v>196</v>
      </c>
      <c r="I102">
        <v>15</v>
      </c>
      <c r="J102">
        <v>115</v>
      </c>
      <c r="K102">
        <v>402</v>
      </c>
      <c r="L102">
        <v>37</v>
      </c>
      <c r="M102">
        <v>16</v>
      </c>
      <c r="N102">
        <v>32</v>
      </c>
    </row>
    <row r="103" spans="2:14" x14ac:dyDescent="0.2">
      <c r="B103">
        <v>2023</v>
      </c>
      <c r="C103" t="s">
        <v>43</v>
      </c>
      <c r="D103">
        <v>0.23899999999999999</v>
      </c>
      <c r="E103">
        <v>3716</v>
      </c>
      <c r="F103">
        <v>381</v>
      </c>
      <c r="G103">
        <v>889</v>
      </c>
      <c r="H103">
        <v>195</v>
      </c>
      <c r="I103">
        <v>21</v>
      </c>
      <c r="J103">
        <v>79</v>
      </c>
      <c r="K103">
        <v>357</v>
      </c>
      <c r="L103">
        <v>13</v>
      </c>
      <c r="M103">
        <v>5</v>
      </c>
      <c r="N103">
        <v>61</v>
      </c>
    </row>
    <row r="104" spans="2:14" x14ac:dyDescent="0.2">
      <c r="B104">
        <v>2023</v>
      </c>
      <c r="C104" t="s">
        <v>99</v>
      </c>
      <c r="D104">
        <v>0.23899999999999999</v>
      </c>
      <c r="E104">
        <v>3765</v>
      </c>
      <c r="F104">
        <v>409</v>
      </c>
      <c r="G104">
        <v>898</v>
      </c>
      <c r="H104">
        <v>174</v>
      </c>
      <c r="I104">
        <v>24</v>
      </c>
      <c r="J104">
        <v>100</v>
      </c>
      <c r="K104">
        <v>387</v>
      </c>
      <c r="L104">
        <v>55</v>
      </c>
      <c r="M104">
        <v>26</v>
      </c>
      <c r="N104">
        <v>68</v>
      </c>
    </row>
    <row r="105" spans="2:14" x14ac:dyDescent="0.2">
      <c r="B105">
        <v>2023</v>
      </c>
      <c r="C105" t="s">
        <v>82</v>
      </c>
      <c r="D105">
        <v>0.23699999999999999</v>
      </c>
      <c r="E105">
        <v>3683</v>
      </c>
      <c r="F105">
        <v>414</v>
      </c>
      <c r="G105">
        <v>873</v>
      </c>
      <c r="H105">
        <v>177</v>
      </c>
      <c r="I105">
        <v>14</v>
      </c>
      <c r="J105">
        <v>111</v>
      </c>
      <c r="K105">
        <v>399</v>
      </c>
      <c r="L105">
        <v>59</v>
      </c>
      <c r="M105">
        <v>21</v>
      </c>
      <c r="N105">
        <v>51</v>
      </c>
    </row>
    <row r="106" spans="2:14" x14ac:dyDescent="0.2">
      <c r="B106">
        <v>2023</v>
      </c>
      <c r="C106" t="s">
        <v>42</v>
      </c>
      <c r="D106">
        <v>0.23699999999999999</v>
      </c>
      <c r="E106">
        <v>3738</v>
      </c>
      <c r="F106">
        <v>473</v>
      </c>
      <c r="G106">
        <v>886</v>
      </c>
      <c r="H106">
        <v>169</v>
      </c>
      <c r="I106">
        <v>11</v>
      </c>
      <c r="J106">
        <v>167</v>
      </c>
      <c r="K106">
        <v>459</v>
      </c>
      <c r="L106">
        <v>39</v>
      </c>
      <c r="M106">
        <v>14</v>
      </c>
      <c r="N106">
        <v>46</v>
      </c>
    </row>
    <row r="107" spans="2:14" x14ac:dyDescent="0.2">
      <c r="B107">
        <v>2023</v>
      </c>
      <c r="C107" t="s">
        <v>101</v>
      </c>
      <c r="D107">
        <v>0.23699999999999999</v>
      </c>
      <c r="E107">
        <v>3683</v>
      </c>
      <c r="F107">
        <v>386</v>
      </c>
      <c r="G107">
        <v>872</v>
      </c>
      <c r="H107">
        <v>151</v>
      </c>
      <c r="I107">
        <v>7</v>
      </c>
      <c r="J107">
        <v>115</v>
      </c>
      <c r="K107">
        <v>370</v>
      </c>
      <c r="L107">
        <v>63</v>
      </c>
      <c r="M107">
        <v>20</v>
      </c>
      <c r="N107">
        <v>50</v>
      </c>
    </row>
    <row r="108" spans="2:14" x14ac:dyDescent="0.2">
      <c r="B108">
        <v>2023</v>
      </c>
      <c r="C108" t="s">
        <v>51</v>
      </c>
      <c r="D108">
        <v>0.22500000000000001</v>
      </c>
      <c r="E108">
        <v>3652</v>
      </c>
      <c r="F108">
        <v>406</v>
      </c>
      <c r="G108">
        <v>821</v>
      </c>
      <c r="H108">
        <v>141</v>
      </c>
      <c r="I108">
        <v>19</v>
      </c>
      <c r="J108">
        <v>145</v>
      </c>
      <c r="K108">
        <v>398</v>
      </c>
      <c r="L108">
        <v>22</v>
      </c>
      <c r="M108">
        <v>5</v>
      </c>
      <c r="N108">
        <v>39</v>
      </c>
    </row>
    <row r="109" spans="2:14" x14ac:dyDescent="0.2">
      <c r="B109">
        <v>2023</v>
      </c>
      <c r="C109" t="s">
        <v>85</v>
      </c>
      <c r="D109">
        <v>0.22</v>
      </c>
      <c r="E109">
        <v>3688</v>
      </c>
      <c r="F109">
        <v>424</v>
      </c>
      <c r="G109">
        <v>811</v>
      </c>
      <c r="H109">
        <v>176</v>
      </c>
      <c r="I109">
        <v>19</v>
      </c>
      <c r="J109">
        <v>137</v>
      </c>
      <c r="K109">
        <v>410</v>
      </c>
      <c r="L109">
        <v>41</v>
      </c>
      <c r="M109">
        <v>12</v>
      </c>
      <c r="N109">
        <v>39</v>
      </c>
    </row>
    <row r="110" spans="2:14" x14ac:dyDescent="0.2">
      <c r="B110">
        <v>2023</v>
      </c>
      <c r="C110" t="s">
        <v>92</v>
      </c>
      <c r="D110">
        <v>0.217</v>
      </c>
      <c r="E110">
        <v>3533</v>
      </c>
      <c r="F110">
        <v>375</v>
      </c>
      <c r="G110">
        <v>765</v>
      </c>
      <c r="H110">
        <v>132</v>
      </c>
      <c r="I110">
        <v>19</v>
      </c>
      <c r="J110">
        <v>88</v>
      </c>
      <c r="K110">
        <v>340</v>
      </c>
      <c r="L110">
        <v>66</v>
      </c>
      <c r="M110">
        <v>26</v>
      </c>
      <c r="N110">
        <v>56</v>
      </c>
    </row>
    <row r="111" spans="2:14" x14ac:dyDescent="0.2">
      <c r="B111"/>
      <c r="C111"/>
      <c r="D111"/>
      <c r="E111"/>
      <c r="F111"/>
      <c r="G111"/>
      <c r="H111"/>
      <c r="I111"/>
      <c r="J111"/>
      <c r="K111"/>
      <c r="L111"/>
      <c r="M111"/>
      <c r="N111"/>
    </row>
    <row r="112" spans="2:14" x14ac:dyDescent="0.2">
      <c r="B112" s="45"/>
      <c r="C112"/>
      <c r="D112">
        <v>0.24199999999999999</v>
      </c>
      <c r="E112">
        <v>59715</v>
      </c>
      <c r="F112">
        <v>7139</v>
      </c>
      <c r="G112">
        <v>14434</v>
      </c>
      <c r="H112">
        <v>2839</v>
      </c>
      <c r="I112">
        <v>262</v>
      </c>
      <c r="J112">
        <v>2074</v>
      </c>
      <c r="K112">
        <v>6854</v>
      </c>
      <c r="L112">
        <v>743</v>
      </c>
      <c r="M112">
        <v>243</v>
      </c>
      <c r="N112">
        <v>808</v>
      </c>
    </row>
    <row r="113" spans="2:14" x14ac:dyDescent="0.2">
      <c r="H113" s="34"/>
      <c r="I113" s="34"/>
      <c r="J113" s="34"/>
      <c r="K113" s="34"/>
      <c r="L113" s="34"/>
      <c r="M113" s="34"/>
    </row>
    <row r="114" spans="2:14" x14ac:dyDescent="0.2">
      <c r="H114" s="34"/>
      <c r="I114" s="34"/>
      <c r="J114" s="34"/>
      <c r="K114" s="34"/>
      <c r="L114" s="34"/>
      <c r="M114" s="34"/>
    </row>
    <row r="115" spans="2:14" x14ac:dyDescent="0.2">
      <c r="B115" t="s">
        <v>31</v>
      </c>
      <c r="C115"/>
      <c r="D115" t="s">
        <v>12</v>
      </c>
      <c r="E115" t="s">
        <v>44</v>
      </c>
      <c r="F115" t="s">
        <v>45</v>
      </c>
      <c r="G115" t="s">
        <v>46</v>
      </c>
      <c r="H115" t="s">
        <v>34</v>
      </c>
      <c r="I115" t="s">
        <v>33</v>
      </c>
      <c r="J115" t="s">
        <v>47</v>
      </c>
      <c r="K115" t="s">
        <v>37</v>
      </c>
      <c r="L115" t="s">
        <v>48</v>
      </c>
      <c r="M115" t="s">
        <v>49</v>
      </c>
      <c r="N115" t="s">
        <v>50</v>
      </c>
    </row>
    <row r="116" spans="2:14" x14ac:dyDescent="0.2">
      <c r="B116">
        <v>2023</v>
      </c>
      <c r="C116" t="s">
        <v>87</v>
      </c>
      <c r="D116">
        <v>2.95</v>
      </c>
      <c r="E116">
        <v>68</v>
      </c>
      <c r="F116">
        <v>41</v>
      </c>
      <c r="G116">
        <v>995.1</v>
      </c>
      <c r="H116">
        <v>848</v>
      </c>
      <c r="I116">
        <v>338</v>
      </c>
      <c r="J116">
        <v>326</v>
      </c>
      <c r="K116">
        <v>78</v>
      </c>
      <c r="L116">
        <v>272</v>
      </c>
      <c r="M116">
        <v>1026</v>
      </c>
      <c r="N116">
        <v>0.22900000000000001</v>
      </c>
    </row>
    <row r="117" spans="2:14" x14ac:dyDescent="0.2">
      <c r="B117">
        <v>2023</v>
      </c>
      <c r="C117" t="s">
        <v>42</v>
      </c>
      <c r="D117">
        <v>3.11</v>
      </c>
      <c r="E117">
        <v>62</v>
      </c>
      <c r="F117">
        <v>47</v>
      </c>
      <c r="G117">
        <v>994.1</v>
      </c>
      <c r="H117">
        <v>787</v>
      </c>
      <c r="I117">
        <v>367</v>
      </c>
      <c r="J117">
        <v>344</v>
      </c>
      <c r="K117">
        <v>116</v>
      </c>
      <c r="L117">
        <v>310</v>
      </c>
      <c r="M117">
        <v>990</v>
      </c>
      <c r="N117">
        <v>0.217</v>
      </c>
    </row>
    <row r="118" spans="2:14" x14ac:dyDescent="0.2">
      <c r="B118">
        <v>2023</v>
      </c>
      <c r="C118" t="s">
        <v>43</v>
      </c>
      <c r="D118">
        <v>3.13</v>
      </c>
      <c r="E118">
        <v>57</v>
      </c>
      <c r="F118">
        <v>52</v>
      </c>
      <c r="G118">
        <v>997.1</v>
      </c>
      <c r="H118">
        <v>860</v>
      </c>
      <c r="I118">
        <v>371</v>
      </c>
      <c r="J118">
        <v>347</v>
      </c>
      <c r="K118">
        <v>109</v>
      </c>
      <c r="L118">
        <v>260</v>
      </c>
      <c r="M118">
        <v>936</v>
      </c>
      <c r="N118">
        <v>0.23</v>
      </c>
    </row>
    <row r="119" spans="2:14" x14ac:dyDescent="0.2">
      <c r="B119">
        <v>2023</v>
      </c>
      <c r="C119" t="s">
        <v>80</v>
      </c>
      <c r="D119">
        <v>3.41</v>
      </c>
      <c r="E119">
        <v>75</v>
      </c>
      <c r="F119">
        <v>34</v>
      </c>
      <c r="G119">
        <v>991</v>
      </c>
      <c r="H119">
        <v>786</v>
      </c>
      <c r="I119">
        <v>394</v>
      </c>
      <c r="J119">
        <v>376</v>
      </c>
      <c r="K119">
        <v>101</v>
      </c>
      <c r="L119">
        <v>317</v>
      </c>
      <c r="M119">
        <v>949</v>
      </c>
      <c r="N119">
        <v>0.216</v>
      </c>
    </row>
    <row r="120" spans="2:14" x14ac:dyDescent="0.2">
      <c r="B120">
        <v>2023</v>
      </c>
      <c r="C120" t="s">
        <v>91</v>
      </c>
      <c r="D120">
        <v>3.45</v>
      </c>
      <c r="E120">
        <v>52</v>
      </c>
      <c r="F120">
        <v>57</v>
      </c>
      <c r="G120">
        <v>976.1</v>
      </c>
      <c r="H120">
        <v>856</v>
      </c>
      <c r="I120">
        <v>395</v>
      </c>
      <c r="J120">
        <v>374</v>
      </c>
      <c r="K120">
        <v>114</v>
      </c>
      <c r="L120">
        <v>329</v>
      </c>
      <c r="M120">
        <v>850</v>
      </c>
      <c r="N120">
        <v>0.23400000000000001</v>
      </c>
    </row>
    <row r="121" spans="2:14" x14ac:dyDescent="0.2">
      <c r="B121">
        <v>2023</v>
      </c>
      <c r="C121" t="s">
        <v>52</v>
      </c>
      <c r="D121">
        <v>3.52</v>
      </c>
      <c r="E121">
        <v>57</v>
      </c>
      <c r="F121">
        <v>52</v>
      </c>
      <c r="G121">
        <v>990.2</v>
      </c>
      <c r="H121">
        <v>871</v>
      </c>
      <c r="I121">
        <v>421</v>
      </c>
      <c r="J121">
        <v>388</v>
      </c>
      <c r="K121">
        <v>129</v>
      </c>
      <c r="L121">
        <v>347</v>
      </c>
      <c r="M121">
        <v>838</v>
      </c>
      <c r="N121">
        <v>0.23499999999999999</v>
      </c>
    </row>
    <row r="122" spans="2:14" x14ac:dyDescent="0.2">
      <c r="B122">
        <v>2023</v>
      </c>
      <c r="C122" s="45" t="s">
        <v>82</v>
      </c>
      <c r="D122">
        <v>3.74</v>
      </c>
      <c r="E122">
        <v>51</v>
      </c>
      <c r="F122">
        <v>58</v>
      </c>
      <c r="G122">
        <v>985</v>
      </c>
      <c r="H122">
        <v>863</v>
      </c>
      <c r="I122">
        <v>435</v>
      </c>
      <c r="J122">
        <v>409</v>
      </c>
      <c r="K122">
        <v>124</v>
      </c>
      <c r="L122">
        <v>320</v>
      </c>
      <c r="M122">
        <v>911</v>
      </c>
      <c r="N122">
        <v>0.23300000000000001</v>
      </c>
    </row>
    <row r="123" spans="2:14" x14ac:dyDescent="0.2">
      <c r="B123">
        <v>2023</v>
      </c>
      <c r="C123" t="s">
        <v>51</v>
      </c>
      <c r="D123">
        <v>3.84</v>
      </c>
      <c r="E123">
        <v>50</v>
      </c>
      <c r="F123">
        <v>59</v>
      </c>
      <c r="G123">
        <v>977.1</v>
      </c>
      <c r="H123">
        <v>866</v>
      </c>
      <c r="I123">
        <v>429</v>
      </c>
      <c r="J123">
        <v>417</v>
      </c>
      <c r="K123">
        <v>160</v>
      </c>
      <c r="L123">
        <v>260</v>
      </c>
      <c r="M123">
        <v>884</v>
      </c>
      <c r="N123">
        <v>0.23400000000000001</v>
      </c>
    </row>
    <row r="124" spans="2:14" x14ac:dyDescent="0.2">
      <c r="B124">
        <v>2023</v>
      </c>
      <c r="C124" t="s">
        <v>89</v>
      </c>
      <c r="D124">
        <v>3.95</v>
      </c>
      <c r="E124">
        <v>48</v>
      </c>
      <c r="F124">
        <v>61</v>
      </c>
      <c r="G124">
        <v>990.1</v>
      </c>
      <c r="H124">
        <v>915</v>
      </c>
      <c r="I124">
        <v>466</v>
      </c>
      <c r="J124">
        <v>435</v>
      </c>
      <c r="K124">
        <v>157</v>
      </c>
      <c r="L124">
        <v>270</v>
      </c>
      <c r="M124">
        <v>971</v>
      </c>
      <c r="N124">
        <v>0.24199999999999999</v>
      </c>
    </row>
    <row r="125" spans="2:14" x14ac:dyDescent="0.2">
      <c r="B125">
        <v>2023</v>
      </c>
      <c r="C125" t="s">
        <v>102</v>
      </c>
      <c r="D125">
        <v>4.09</v>
      </c>
      <c r="E125">
        <v>63</v>
      </c>
      <c r="F125">
        <v>46</v>
      </c>
      <c r="G125">
        <v>1012</v>
      </c>
      <c r="H125">
        <v>956</v>
      </c>
      <c r="I125">
        <v>495</v>
      </c>
      <c r="J125">
        <v>460</v>
      </c>
      <c r="K125">
        <v>138</v>
      </c>
      <c r="L125">
        <v>369</v>
      </c>
      <c r="M125">
        <v>837</v>
      </c>
      <c r="N125">
        <v>0.246</v>
      </c>
    </row>
    <row r="126" spans="2:14" x14ac:dyDescent="0.2">
      <c r="B126">
        <v>2023</v>
      </c>
      <c r="C126" t="s">
        <v>98</v>
      </c>
      <c r="D126">
        <v>4.09</v>
      </c>
      <c r="E126">
        <v>54</v>
      </c>
      <c r="F126">
        <v>55</v>
      </c>
      <c r="G126">
        <v>983.1</v>
      </c>
      <c r="H126">
        <v>994</v>
      </c>
      <c r="I126">
        <v>486</v>
      </c>
      <c r="J126">
        <v>447</v>
      </c>
      <c r="K126">
        <v>133</v>
      </c>
      <c r="L126">
        <v>351</v>
      </c>
      <c r="M126">
        <v>909</v>
      </c>
      <c r="N126">
        <v>0.26300000000000001</v>
      </c>
    </row>
    <row r="127" spans="2:14" x14ac:dyDescent="0.2">
      <c r="B127">
        <v>2023</v>
      </c>
      <c r="C127" t="s">
        <v>97</v>
      </c>
      <c r="D127">
        <v>4.1399999999999997</v>
      </c>
      <c r="E127">
        <v>59</v>
      </c>
      <c r="F127">
        <v>50</v>
      </c>
      <c r="G127">
        <v>978.2</v>
      </c>
      <c r="H127">
        <v>933</v>
      </c>
      <c r="I127">
        <v>497</v>
      </c>
      <c r="J127">
        <v>450</v>
      </c>
      <c r="K127">
        <v>131</v>
      </c>
      <c r="L127">
        <v>424</v>
      </c>
      <c r="M127">
        <v>885</v>
      </c>
      <c r="N127">
        <v>0.249</v>
      </c>
    </row>
    <row r="128" spans="2:14" x14ac:dyDescent="0.2">
      <c r="B128">
        <v>2023</v>
      </c>
      <c r="C128" t="s">
        <v>92</v>
      </c>
      <c r="D128">
        <v>4.17</v>
      </c>
      <c r="E128">
        <v>42</v>
      </c>
      <c r="F128">
        <v>67</v>
      </c>
      <c r="G128">
        <v>954</v>
      </c>
      <c r="H128">
        <v>953</v>
      </c>
      <c r="I128">
        <v>467</v>
      </c>
      <c r="J128">
        <v>442</v>
      </c>
      <c r="K128">
        <v>133</v>
      </c>
      <c r="L128">
        <v>315</v>
      </c>
      <c r="M128">
        <v>745</v>
      </c>
      <c r="N128">
        <v>0.25900000000000001</v>
      </c>
    </row>
    <row r="129" spans="2:17" x14ac:dyDescent="0.2">
      <c r="B129">
        <v>2023</v>
      </c>
      <c r="C129" t="s">
        <v>85</v>
      </c>
      <c r="D129">
        <v>4.3099999999999996</v>
      </c>
      <c r="E129">
        <v>51</v>
      </c>
      <c r="F129">
        <v>58</v>
      </c>
      <c r="G129">
        <v>986.1</v>
      </c>
      <c r="H129">
        <v>991</v>
      </c>
      <c r="I129">
        <v>493</v>
      </c>
      <c r="J129">
        <v>472</v>
      </c>
      <c r="K129">
        <v>147</v>
      </c>
      <c r="L129">
        <v>353</v>
      </c>
      <c r="M129">
        <v>924</v>
      </c>
      <c r="N129">
        <v>0.26100000000000001</v>
      </c>
    </row>
    <row r="130" spans="2:17" x14ac:dyDescent="0.2">
      <c r="B130">
        <v>2023</v>
      </c>
      <c r="C130" t="s">
        <v>99</v>
      </c>
      <c r="D130">
        <v>4.5999999999999996</v>
      </c>
      <c r="E130">
        <v>43</v>
      </c>
      <c r="F130">
        <v>66</v>
      </c>
      <c r="G130">
        <v>975.1</v>
      </c>
      <c r="H130">
        <v>944</v>
      </c>
      <c r="I130">
        <v>554</v>
      </c>
      <c r="J130">
        <v>498</v>
      </c>
      <c r="K130">
        <v>170</v>
      </c>
      <c r="L130">
        <v>348</v>
      </c>
      <c r="M130">
        <v>1043</v>
      </c>
      <c r="N130">
        <v>0.249</v>
      </c>
    </row>
    <row r="131" spans="2:17" x14ac:dyDescent="0.2">
      <c r="B131">
        <v>2023</v>
      </c>
      <c r="C131" t="s">
        <v>101</v>
      </c>
      <c r="D131">
        <v>4.68</v>
      </c>
      <c r="E131">
        <v>40</v>
      </c>
      <c r="F131">
        <v>69</v>
      </c>
      <c r="G131">
        <v>967.2</v>
      </c>
      <c r="H131">
        <v>1011</v>
      </c>
      <c r="I131">
        <v>531</v>
      </c>
      <c r="J131">
        <v>503</v>
      </c>
      <c r="K131">
        <v>134</v>
      </c>
      <c r="L131">
        <v>377</v>
      </c>
      <c r="M131">
        <v>944</v>
      </c>
      <c r="N131">
        <v>0.26700000000000002</v>
      </c>
    </row>
    <row r="132" spans="2:17" x14ac:dyDescent="0.2">
      <c r="B132"/>
      <c r="C132"/>
      <c r="D132"/>
      <c r="E132"/>
      <c r="F132"/>
      <c r="G132"/>
      <c r="H132"/>
      <c r="I132"/>
      <c r="J132"/>
      <c r="K132"/>
      <c r="L132"/>
      <c r="M132"/>
      <c r="N132"/>
    </row>
    <row r="133" spans="2:17" x14ac:dyDescent="0.2">
      <c r="B133" s="45"/>
      <c r="C133"/>
      <c r="D133">
        <v>3.82</v>
      </c>
      <c r="E133">
        <v>872</v>
      </c>
      <c r="F133">
        <v>872</v>
      </c>
      <c r="G133">
        <v>15755</v>
      </c>
      <c r="H133">
        <v>14434</v>
      </c>
      <c r="I133">
        <v>7139</v>
      </c>
      <c r="J133">
        <v>6688</v>
      </c>
      <c r="K133">
        <v>2074</v>
      </c>
      <c r="L133">
        <v>5222</v>
      </c>
      <c r="M133">
        <v>14642</v>
      </c>
      <c r="N133">
        <v>0.24199999999999999</v>
      </c>
    </row>
    <row r="136" spans="2:17" x14ac:dyDescent="0.2">
      <c r="B136" t="s">
        <v>31</v>
      </c>
      <c r="C136"/>
      <c r="D136" t="s">
        <v>53</v>
      </c>
      <c r="E136" t="s">
        <v>75</v>
      </c>
      <c r="F136" t="s">
        <v>86</v>
      </c>
      <c r="G136" t="s">
        <v>54</v>
      </c>
      <c r="H136" t="s">
        <v>48</v>
      </c>
      <c r="I136" t="s">
        <v>55</v>
      </c>
      <c r="J136" t="s">
        <v>49</v>
      </c>
      <c r="K136" t="s">
        <v>56</v>
      </c>
      <c r="L136" t="s">
        <v>57</v>
      </c>
      <c r="M136" t="s">
        <v>58</v>
      </c>
      <c r="N136" t="s">
        <v>59</v>
      </c>
      <c r="O136" t="s">
        <v>60</v>
      </c>
      <c r="P136" t="s">
        <v>61</v>
      </c>
      <c r="Q136" t="s">
        <v>62</v>
      </c>
    </row>
    <row r="137" spans="2:17" x14ac:dyDescent="0.2">
      <c r="B137">
        <v>2023</v>
      </c>
      <c r="C137" t="s">
        <v>3</v>
      </c>
      <c r="D137">
        <v>0.313</v>
      </c>
      <c r="E137">
        <v>0.42199999999999999</v>
      </c>
      <c r="F137">
        <v>0.73599999999999999</v>
      </c>
      <c r="G137">
        <v>109</v>
      </c>
      <c r="H137">
        <v>386</v>
      </c>
      <c r="I137">
        <v>16</v>
      </c>
      <c r="J137">
        <v>950</v>
      </c>
      <c r="K137">
        <v>38</v>
      </c>
      <c r="L137">
        <v>3</v>
      </c>
      <c r="M137">
        <v>17</v>
      </c>
      <c r="N137">
        <v>86</v>
      </c>
      <c r="O137">
        <v>1578</v>
      </c>
      <c r="P137">
        <v>79</v>
      </c>
      <c r="Q137">
        <v>88</v>
      </c>
    </row>
    <row r="138" spans="2:17" x14ac:dyDescent="0.2">
      <c r="B138">
        <v>2023</v>
      </c>
      <c r="C138" t="s">
        <v>100</v>
      </c>
      <c r="D138">
        <v>0.29499999999999998</v>
      </c>
      <c r="E138">
        <v>0.377</v>
      </c>
      <c r="F138">
        <v>0.67200000000000004</v>
      </c>
      <c r="G138">
        <v>109</v>
      </c>
      <c r="H138">
        <v>231</v>
      </c>
      <c r="I138">
        <v>26</v>
      </c>
      <c r="J138">
        <v>864</v>
      </c>
      <c r="K138">
        <v>75</v>
      </c>
      <c r="L138">
        <v>10</v>
      </c>
      <c r="M138">
        <v>13</v>
      </c>
      <c r="N138">
        <v>65</v>
      </c>
      <c r="O138">
        <v>1420</v>
      </c>
      <c r="P138">
        <v>37</v>
      </c>
      <c r="Q138">
        <v>63</v>
      </c>
    </row>
    <row r="139" spans="2:17" x14ac:dyDescent="0.2">
      <c r="B139">
        <v>2023</v>
      </c>
      <c r="C139" t="s">
        <v>103</v>
      </c>
      <c r="D139">
        <v>0.315</v>
      </c>
      <c r="E139">
        <v>0.42099999999999999</v>
      </c>
      <c r="F139">
        <v>0.73699999999999999</v>
      </c>
      <c r="G139">
        <v>109</v>
      </c>
      <c r="H139">
        <v>353</v>
      </c>
      <c r="I139">
        <v>7</v>
      </c>
      <c r="J139">
        <v>1004</v>
      </c>
      <c r="K139">
        <v>42</v>
      </c>
      <c r="L139">
        <v>6</v>
      </c>
      <c r="M139">
        <v>18</v>
      </c>
      <c r="N139">
        <v>97</v>
      </c>
      <c r="O139">
        <v>1618</v>
      </c>
      <c r="P139">
        <v>75</v>
      </c>
      <c r="Q139">
        <v>81</v>
      </c>
    </row>
    <row r="140" spans="2:17" x14ac:dyDescent="0.2">
      <c r="B140">
        <v>2023</v>
      </c>
      <c r="C140" t="s">
        <v>95</v>
      </c>
      <c r="D140">
        <v>0.29799999999999999</v>
      </c>
      <c r="E140">
        <v>0.38300000000000001</v>
      </c>
      <c r="F140">
        <v>0.68100000000000005</v>
      </c>
      <c r="G140">
        <v>109</v>
      </c>
      <c r="H140">
        <v>266</v>
      </c>
      <c r="I140">
        <v>14</v>
      </c>
      <c r="J140">
        <v>899</v>
      </c>
      <c r="K140">
        <v>59</v>
      </c>
      <c r="L140">
        <v>25</v>
      </c>
      <c r="M140">
        <v>18</v>
      </c>
      <c r="N140">
        <v>80</v>
      </c>
      <c r="O140">
        <v>1411</v>
      </c>
      <c r="P140">
        <v>78</v>
      </c>
      <c r="Q140">
        <v>33</v>
      </c>
    </row>
    <row r="141" spans="2:17" x14ac:dyDescent="0.2">
      <c r="B141">
        <v>2023</v>
      </c>
      <c r="C141" t="s">
        <v>4</v>
      </c>
      <c r="D141">
        <v>0.31</v>
      </c>
      <c r="E141">
        <v>0.36699999999999999</v>
      </c>
      <c r="F141">
        <v>0.67600000000000005</v>
      </c>
      <c r="G141">
        <v>109</v>
      </c>
      <c r="H141">
        <v>348</v>
      </c>
      <c r="I141">
        <v>20</v>
      </c>
      <c r="J141">
        <v>884</v>
      </c>
      <c r="K141">
        <v>38</v>
      </c>
      <c r="L141">
        <v>4</v>
      </c>
      <c r="M141">
        <v>16</v>
      </c>
      <c r="N141">
        <v>97</v>
      </c>
      <c r="O141">
        <v>1363</v>
      </c>
      <c r="P141">
        <v>36</v>
      </c>
      <c r="Q141">
        <v>43</v>
      </c>
    </row>
    <row r="142" spans="2:17" x14ac:dyDescent="0.2">
      <c r="B142">
        <v>2023</v>
      </c>
      <c r="C142" t="s">
        <v>10</v>
      </c>
      <c r="D142">
        <v>0.31900000000000001</v>
      </c>
      <c r="E142">
        <v>0.41</v>
      </c>
      <c r="F142">
        <v>0.72899999999999998</v>
      </c>
      <c r="G142">
        <v>109</v>
      </c>
      <c r="H142">
        <v>322</v>
      </c>
      <c r="I142">
        <v>25</v>
      </c>
      <c r="J142">
        <v>908</v>
      </c>
      <c r="K142">
        <v>91</v>
      </c>
      <c r="L142">
        <v>12</v>
      </c>
      <c r="M142">
        <v>25</v>
      </c>
      <c r="N142">
        <v>84</v>
      </c>
      <c r="O142">
        <v>1536</v>
      </c>
      <c r="P142">
        <v>72</v>
      </c>
      <c r="Q142">
        <v>60</v>
      </c>
    </row>
    <row r="143" spans="2:17" x14ac:dyDescent="0.2">
      <c r="B143">
        <v>2023</v>
      </c>
      <c r="C143" t="s">
        <v>93</v>
      </c>
      <c r="D143">
        <v>0.317</v>
      </c>
      <c r="E143">
        <v>0.39900000000000002</v>
      </c>
      <c r="F143">
        <v>0.71499999999999997</v>
      </c>
      <c r="G143">
        <v>109</v>
      </c>
      <c r="H143">
        <v>321</v>
      </c>
      <c r="I143">
        <v>20</v>
      </c>
      <c r="J143">
        <v>923</v>
      </c>
      <c r="K143">
        <v>71</v>
      </c>
      <c r="L143">
        <v>5</v>
      </c>
      <c r="M143">
        <v>16</v>
      </c>
      <c r="N143">
        <v>99</v>
      </c>
      <c r="O143">
        <v>1492</v>
      </c>
      <c r="P143">
        <v>45</v>
      </c>
      <c r="Q143">
        <v>70</v>
      </c>
    </row>
    <row r="144" spans="2:17" x14ac:dyDescent="0.2">
      <c r="B144">
        <v>2023</v>
      </c>
      <c r="C144" t="s">
        <v>96</v>
      </c>
      <c r="D144">
        <v>0.32</v>
      </c>
      <c r="E144">
        <v>0.42499999999999999</v>
      </c>
      <c r="F144">
        <v>0.745</v>
      </c>
      <c r="G144">
        <v>109</v>
      </c>
      <c r="H144">
        <v>336</v>
      </c>
      <c r="I144">
        <v>22</v>
      </c>
      <c r="J144">
        <v>893</v>
      </c>
      <c r="K144">
        <v>51</v>
      </c>
      <c r="L144">
        <v>0</v>
      </c>
      <c r="M144">
        <v>16</v>
      </c>
      <c r="N144">
        <v>83</v>
      </c>
      <c r="O144">
        <v>1596</v>
      </c>
      <c r="P144">
        <v>72</v>
      </c>
      <c r="Q144">
        <v>82</v>
      </c>
    </row>
    <row r="145" spans="2:17" x14ac:dyDescent="0.2">
      <c r="B145">
        <v>2023</v>
      </c>
      <c r="C145" t="s">
        <v>29</v>
      </c>
      <c r="D145">
        <v>0.29699999999999999</v>
      </c>
      <c r="E145">
        <v>0.39300000000000002</v>
      </c>
      <c r="F145">
        <v>0.69</v>
      </c>
      <c r="G145">
        <v>109</v>
      </c>
      <c r="H145">
        <v>329</v>
      </c>
      <c r="I145">
        <v>14</v>
      </c>
      <c r="J145">
        <v>958</v>
      </c>
      <c r="K145">
        <v>53</v>
      </c>
      <c r="L145">
        <v>0</v>
      </c>
      <c r="M145">
        <v>11</v>
      </c>
      <c r="N145">
        <v>72</v>
      </c>
      <c r="O145">
        <v>1435</v>
      </c>
      <c r="P145">
        <v>78</v>
      </c>
      <c r="Q145">
        <v>67</v>
      </c>
    </row>
    <row r="146" spans="2:17" x14ac:dyDescent="0.2">
      <c r="B146">
        <v>2023</v>
      </c>
      <c r="C146" t="s">
        <v>94</v>
      </c>
      <c r="D146">
        <v>0.29199999999999998</v>
      </c>
      <c r="E146">
        <v>0.33900000000000002</v>
      </c>
      <c r="F146">
        <v>0.63100000000000001</v>
      </c>
      <c r="G146">
        <v>109</v>
      </c>
      <c r="H146">
        <v>333</v>
      </c>
      <c r="I146">
        <v>23</v>
      </c>
      <c r="J146">
        <v>885</v>
      </c>
      <c r="K146">
        <v>49</v>
      </c>
      <c r="L146">
        <v>9</v>
      </c>
      <c r="M146">
        <v>16</v>
      </c>
      <c r="N146">
        <v>85</v>
      </c>
      <c r="O146">
        <v>1199</v>
      </c>
      <c r="P146">
        <v>36</v>
      </c>
      <c r="Q146">
        <v>52</v>
      </c>
    </row>
    <row r="147" spans="2:17" x14ac:dyDescent="0.2">
      <c r="B147">
        <v>2023</v>
      </c>
      <c r="C147" t="s">
        <v>104</v>
      </c>
      <c r="D147">
        <v>0.30599999999999999</v>
      </c>
      <c r="E147">
        <v>0.375</v>
      </c>
      <c r="F147">
        <v>0.68100000000000005</v>
      </c>
      <c r="G147">
        <v>109</v>
      </c>
      <c r="H147">
        <v>325</v>
      </c>
      <c r="I147">
        <v>20</v>
      </c>
      <c r="J147">
        <v>812</v>
      </c>
      <c r="K147">
        <v>46</v>
      </c>
      <c r="L147">
        <v>6</v>
      </c>
      <c r="M147">
        <v>11</v>
      </c>
      <c r="N147">
        <v>93</v>
      </c>
      <c r="O147">
        <v>1382</v>
      </c>
      <c r="P147">
        <v>52</v>
      </c>
      <c r="Q147">
        <v>63</v>
      </c>
    </row>
    <row r="148" spans="2:17" x14ac:dyDescent="0.2">
      <c r="B148">
        <v>2023</v>
      </c>
      <c r="C148" t="s">
        <v>79</v>
      </c>
      <c r="D148">
        <v>0.32400000000000001</v>
      </c>
      <c r="E148">
        <v>0.45600000000000002</v>
      </c>
      <c r="F148">
        <v>0.78</v>
      </c>
      <c r="G148">
        <v>109</v>
      </c>
      <c r="H148">
        <v>321</v>
      </c>
      <c r="I148">
        <v>28</v>
      </c>
      <c r="J148">
        <v>910</v>
      </c>
      <c r="K148">
        <v>43</v>
      </c>
      <c r="L148">
        <v>4</v>
      </c>
      <c r="M148">
        <v>22</v>
      </c>
      <c r="N148">
        <v>91</v>
      </c>
      <c r="O148">
        <v>1741</v>
      </c>
      <c r="P148">
        <v>78</v>
      </c>
      <c r="Q148">
        <v>99</v>
      </c>
    </row>
    <row r="149" spans="2:17" x14ac:dyDescent="0.2">
      <c r="B149">
        <v>2023</v>
      </c>
      <c r="C149" t="s">
        <v>83</v>
      </c>
      <c r="D149">
        <v>0.33200000000000002</v>
      </c>
      <c r="E149">
        <v>0.41799999999999998</v>
      </c>
      <c r="F149">
        <v>0.75</v>
      </c>
      <c r="G149">
        <v>109</v>
      </c>
      <c r="H149">
        <v>381</v>
      </c>
      <c r="I149">
        <v>28</v>
      </c>
      <c r="J149">
        <v>880</v>
      </c>
      <c r="K149">
        <v>48</v>
      </c>
      <c r="L149">
        <v>2</v>
      </c>
      <c r="M149">
        <v>22</v>
      </c>
      <c r="N149">
        <v>105</v>
      </c>
      <c r="O149">
        <v>1589</v>
      </c>
      <c r="P149">
        <v>46</v>
      </c>
      <c r="Q149">
        <v>73</v>
      </c>
    </row>
    <row r="150" spans="2:17" x14ac:dyDescent="0.2">
      <c r="B150">
        <v>2023</v>
      </c>
      <c r="C150" t="s">
        <v>84</v>
      </c>
      <c r="D150">
        <v>0.28899999999999998</v>
      </c>
      <c r="E150">
        <v>0.38900000000000001</v>
      </c>
      <c r="F150">
        <v>0.67900000000000005</v>
      </c>
      <c r="G150">
        <v>109</v>
      </c>
      <c r="H150">
        <v>304</v>
      </c>
      <c r="I150">
        <v>19</v>
      </c>
      <c r="J150">
        <v>977</v>
      </c>
      <c r="K150">
        <v>64</v>
      </c>
      <c r="L150">
        <v>12</v>
      </c>
      <c r="M150">
        <v>19</v>
      </c>
      <c r="N150">
        <v>74</v>
      </c>
      <c r="O150">
        <v>1436</v>
      </c>
      <c r="P150">
        <v>72</v>
      </c>
      <c r="Q150">
        <v>65</v>
      </c>
    </row>
    <row r="151" spans="2:17" x14ac:dyDescent="0.2">
      <c r="B151">
        <v>2023</v>
      </c>
      <c r="C151" t="s">
        <v>90</v>
      </c>
      <c r="D151">
        <v>0.32200000000000001</v>
      </c>
      <c r="E151">
        <v>0.42299999999999999</v>
      </c>
      <c r="F151">
        <v>0.745</v>
      </c>
      <c r="G151">
        <v>109</v>
      </c>
      <c r="H151">
        <v>353</v>
      </c>
      <c r="I151">
        <v>29</v>
      </c>
      <c r="J151">
        <v>980</v>
      </c>
      <c r="K151">
        <v>46</v>
      </c>
      <c r="L151">
        <v>1</v>
      </c>
      <c r="M151">
        <v>19</v>
      </c>
      <c r="N151">
        <v>98</v>
      </c>
      <c r="O151">
        <v>1621</v>
      </c>
      <c r="P151">
        <v>91</v>
      </c>
      <c r="Q151">
        <v>56</v>
      </c>
    </row>
    <row r="152" spans="2:17" x14ac:dyDescent="0.2">
      <c r="B152">
        <v>2023</v>
      </c>
      <c r="C152" t="s">
        <v>88</v>
      </c>
      <c r="D152">
        <v>0.32100000000000001</v>
      </c>
      <c r="E152">
        <v>0.42899999999999999</v>
      </c>
      <c r="F152">
        <v>0.75</v>
      </c>
      <c r="G152">
        <v>109</v>
      </c>
      <c r="H152">
        <v>313</v>
      </c>
      <c r="I152">
        <v>34</v>
      </c>
      <c r="J152">
        <v>915</v>
      </c>
      <c r="K152">
        <v>74</v>
      </c>
      <c r="L152">
        <v>1</v>
      </c>
      <c r="M152">
        <v>17</v>
      </c>
      <c r="N152">
        <v>92</v>
      </c>
      <c r="O152">
        <v>1602</v>
      </c>
      <c r="P152">
        <v>62</v>
      </c>
      <c r="Q152">
        <v>70</v>
      </c>
    </row>
    <row r="153" spans="2:17" x14ac:dyDescent="0.2"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</row>
    <row r="154" spans="2:17" x14ac:dyDescent="0.2">
      <c r="B154" s="45"/>
      <c r="C154"/>
      <c r="D154">
        <v>0.311</v>
      </c>
      <c r="E154">
        <v>0.40200000000000002</v>
      </c>
      <c r="F154">
        <v>0.71299999999999997</v>
      </c>
      <c r="G154">
        <v>872</v>
      </c>
      <c r="H154">
        <v>5222</v>
      </c>
      <c r="I154">
        <v>345</v>
      </c>
      <c r="J154">
        <v>14642</v>
      </c>
      <c r="K154">
        <v>888</v>
      </c>
      <c r="L154">
        <v>100</v>
      </c>
      <c r="M154">
        <v>276</v>
      </c>
      <c r="N154">
        <v>1401</v>
      </c>
      <c r="O154">
        <v>24019</v>
      </c>
      <c r="P154">
        <v>1009</v>
      </c>
      <c r="Q154">
        <v>1065</v>
      </c>
    </row>
    <row r="157" spans="2:17" x14ac:dyDescent="0.2">
      <c r="B157" t="s">
        <v>31</v>
      </c>
      <c r="C157"/>
      <c r="D157" t="s">
        <v>63</v>
      </c>
      <c r="E157" t="s">
        <v>64</v>
      </c>
      <c r="F157" t="s">
        <v>65</v>
      </c>
      <c r="G157" t="s">
        <v>66</v>
      </c>
      <c r="H157" t="s">
        <v>55</v>
      </c>
      <c r="I157" t="s">
        <v>67</v>
      </c>
      <c r="J157" t="s">
        <v>68</v>
      </c>
      <c r="K157" t="s">
        <v>69</v>
      </c>
      <c r="L157" t="s">
        <v>70</v>
      </c>
      <c r="M157" t="s">
        <v>71</v>
      </c>
      <c r="N157" t="s">
        <v>72</v>
      </c>
      <c r="O157" t="s">
        <v>73</v>
      </c>
    </row>
    <row r="158" spans="2:17" x14ac:dyDescent="0.2">
      <c r="B158">
        <v>2023</v>
      </c>
      <c r="C158" t="s">
        <v>42</v>
      </c>
      <c r="D158">
        <v>2</v>
      </c>
      <c r="E158">
        <v>12</v>
      </c>
      <c r="F158">
        <v>33</v>
      </c>
      <c r="G158">
        <v>4038</v>
      </c>
      <c r="H158">
        <v>14</v>
      </c>
      <c r="I158">
        <v>5</v>
      </c>
      <c r="J158">
        <v>31</v>
      </c>
      <c r="K158">
        <v>7</v>
      </c>
      <c r="L158">
        <v>0.308</v>
      </c>
      <c r="M158">
        <v>523</v>
      </c>
      <c r="N158">
        <v>412</v>
      </c>
      <c r="O158">
        <v>0.78800000000000003</v>
      </c>
    </row>
    <row r="159" spans="2:17" x14ac:dyDescent="0.2">
      <c r="B159">
        <v>2023</v>
      </c>
      <c r="C159" t="s">
        <v>99</v>
      </c>
      <c r="D159">
        <v>0</v>
      </c>
      <c r="E159">
        <v>5</v>
      </c>
      <c r="F159">
        <v>23</v>
      </c>
      <c r="G159">
        <v>4220</v>
      </c>
      <c r="H159">
        <v>19</v>
      </c>
      <c r="I159">
        <v>2</v>
      </c>
      <c r="J159">
        <v>38</v>
      </c>
      <c r="K159">
        <v>0</v>
      </c>
      <c r="L159">
        <v>0.33</v>
      </c>
      <c r="M159">
        <v>558</v>
      </c>
      <c r="N159">
        <v>387</v>
      </c>
      <c r="O159">
        <v>0.69399999999999995</v>
      </c>
    </row>
    <row r="160" spans="2:17" x14ac:dyDescent="0.2">
      <c r="B160">
        <v>2023</v>
      </c>
      <c r="C160" t="s">
        <v>102</v>
      </c>
      <c r="D160">
        <v>18</v>
      </c>
      <c r="E160">
        <v>6</v>
      </c>
      <c r="F160">
        <v>23</v>
      </c>
      <c r="G160">
        <v>4350</v>
      </c>
      <c r="H160">
        <v>29</v>
      </c>
      <c r="I160">
        <v>8</v>
      </c>
      <c r="J160">
        <v>29</v>
      </c>
      <c r="K160">
        <v>9</v>
      </c>
      <c r="L160">
        <v>0.255</v>
      </c>
      <c r="M160">
        <v>582</v>
      </c>
      <c r="N160">
        <v>433</v>
      </c>
      <c r="O160">
        <v>0.74399999999999999</v>
      </c>
    </row>
    <row r="161" spans="2:15" x14ac:dyDescent="0.2">
      <c r="B161">
        <v>2023</v>
      </c>
      <c r="C161" t="s">
        <v>82</v>
      </c>
      <c r="D161">
        <v>6</v>
      </c>
      <c r="E161">
        <v>9</v>
      </c>
      <c r="F161">
        <v>34</v>
      </c>
      <c r="G161">
        <v>4109</v>
      </c>
      <c r="H161">
        <v>16</v>
      </c>
      <c r="I161">
        <v>1</v>
      </c>
      <c r="J161">
        <v>32</v>
      </c>
      <c r="K161">
        <v>6</v>
      </c>
      <c r="L161">
        <v>0.28899999999999998</v>
      </c>
      <c r="M161">
        <v>571</v>
      </c>
      <c r="N161">
        <v>429</v>
      </c>
      <c r="O161">
        <v>0.751</v>
      </c>
    </row>
    <row r="162" spans="2:15" x14ac:dyDescent="0.2">
      <c r="B162">
        <v>2023</v>
      </c>
      <c r="C162" t="s">
        <v>43</v>
      </c>
      <c r="D162">
        <v>15</v>
      </c>
      <c r="E162">
        <v>9</v>
      </c>
      <c r="F162">
        <v>32</v>
      </c>
      <c r="G162">
        <v>4081</v>
      </c>
      <c r="H162">
        <v>11</v>
      </c>
      <c r="I162">
        <v>2</v>
      </c>
      <c r="J162">
        <v>17</v>
      </c>
      <c r="K162">
        <v>4</v>
      </c>
      <c r="L162">
        <v>0.30399999999999999</v>
      </c>
      <c r="M162">
        <v>575</v>
      </c>
      <c r="N162">
        <v>434</v>
      </c>
      <c r="O162">
        <v>0.755</v>
      </c>
    </row>
    <row r="163" spans="2:15" x14ac:dyDescent="0.2">
      <c r="B163">
        <v>2023</v>
      </c>
      <c r="C163" t="s">
        <v>52</v>
      </c>
      <c r="D163">
        <v>17</v>
      </c>
      <c r="E163">
        <v>12</v>
      </c>
      <c r="F163">
        <v>31</v>
      </c>
      <c r="G163">
        <v>4127</v>
      </c>
      <c r="H163">
        <v>21</v>
      </c>
      <c r="I163">
        <v>3</v>
      </c>
      <c r="J163">
        <v>22</v>
      </c>
      <c r="K163">
        <v>5</v>
      </c>
      <c r="L163">
        <v>0.25</v>
      </c>
      <c r="M163">
        <v>554</v>
      </c>
      <c r="N163">
        <v>431</v>
      </c>
      <c r="O163">
        <v>0.77800000000000002</v>
      </c>
    </row>
    <row r="164" spans="2:15" x14ac:dyDescent="0.2">
      <c r="B164">
        <v>2023</v>
      </c>
      <c r="C164" t="s">
        <v>91</v>
      </c>
      <c r="D164">
        <v>15</v>
      </c>
      <c r="E164">
        <v>12</v>
      </c>
      <c r="F164">
        <v>32</v>
      </c>
      <c r="G164">
        <v>4052</v>
      </c>
      <c r="H164">
        <v>20</v>
      </c>
      <c r="I164">
        <v>5</v>
      </c>
      <c r="J164">
        <v>14</v>
      </c>
      <c r="K164">
        <v>4</v>
      </c>
      <c r="L164">
        <v>0.27800000000000002</v>
      </c>
      <c r="M164">
        <v>539</v>
      </c>
      <c r="N164">
        <v>431</v>
      </c>
      <c r="O164">
        <v>0.8</v>
      </c>
    </row>
    <row r="165" spans="2:15" x14ac:dyDescent="0.2">
      <c r="B165">
        <v>2023</v>
      </c>
      <c r="C165" t="s">
        <v>97</v>
      </c>
      <c r="D165">
        <v>0</v>
      </c>
      <c r="E165">
        <v>2</v>
      </c>
      <c r="F165">
        <v>40</v>
      </c>
      <c r="G165">
        <v>4245</v>
      </c>
      <c r="H165">
        <v>19</v>
      </c>
      <c r="I165">
        <v>6</v>
      </c>
      <c r="J165">
        <v>21</v>
      </c>
      <c r="K165">
        <v>11</v>
      </c>
      <c r="L165">
        <v>0.29699999999999999</v>
      </c>
      <c r="M165">
        <v>581</v>
      </c>
      <c r="N165">
        <v>417</v>
      </c>
      <c r="O165">
        <v>0.71799999999999997</v>
      </c>
    </row>
    <row r="166" spans="2:15" x14ac:dyDescent="0.2">
      <c r="B166">
        <v>2023</v>
      </c>
      <c r="C166" t="s">
        <v>51</v>
      </c>
      <c r="D166">
        <v>4</v>
      </c>
      <c r="E166">
        <v>5</v>
      </c>
      <c r="F166">
        <v>27</v>
      </c>
      <c r="G166">
        <v>4024</v>
      </c>
      <c r="H166">
        <v>13</v>
      </c>
      <c r="I166">
        <v>0</v>
      </c>
      <c r="J166">
        <v>20</v>
      </c>
      <c r="K166">
        <v>4</v>
      </c>
      <c r="L166">
        <v>0.316</v>
      </c>
      <c r="M166">
        <v>550</v>
      </c>
      <c r="N166">
        <v>431</v>
      </c>
      <c r="O166">
        <v>0.78400000000000003</v>
      </c>
    </row>
    <row r="167" spans="2:15" x14ac:dyDescent="0.2">
      <c r="B167">
        <v>2023</v>
      </c>
      <c r="C167" t="s">
        <v>92</v>
      </c>
      <c r="D167">
        <v>0</v>
      </c>
      <c r="E167">
        <v>8</v>
      </c>
      <c r="F167">
        <v>27</v>
      </c>
      <c r="G167">
        <v>4060</v>
      </c>
      <c r="H167">
        <v>44</v>
      </c>
      <c r="I167">
        <v>0</v>
      </c>
      <c r="J167">
        <v>38</v>
      </c>
      <c r="K167">
        <v>3</v>
      </c>
      <c r="L167">
        <v>0.26300000000000001</v>
      </c>
      <c r="M167">
        <v>513</v>
      </c>
      <c r="N167">
        <v>370</v>
      </c>
      <c r="O167">
        <v>0.72099999999999997</v>
      </c>
    </row>
    <row r="168" spans="2:15" x14ac:dyDescent="0.2">
      <c r="B168">
        <v>2023</v>
      </c>
      <c r="C168" t="s">
        <v>101</v>
      </c>
      <c r="D168">
        <v>8</v>
      </c>
      <c r="E168">
        <v>8</v>
      </c>
      <c r="F168">
        <v>18</v>
      </c>
      <c r="G168">
        <v>4242</v>
      </c>
      <c r="H168">
        <v>39</v>
      </c>
      <c r="I168">
        <v>5</v>
      </c>
      <c r="J168">
        <v>19</v>
      </c>
      <c r="K168">
        <v>5</v>
      </c>
      <c r="L168">
        <v>0.35099999999999998</v>
      </c>
      <c r="M168">
        <v>546</v>
      </c>
      <c r="N168">
        <v>378</v>
      </c>
      <c r="O168">
        <v>0.69199999999999995</v>
      </c>
    </row>
    <row r="169" spans="2:15" x14ac:dyDescent="0.2">
      <c r="B169">
        <v>2023</v>
      </c>
      <c r="C169" t="s">
        <v>80</v>
      </c>
      <c r="D169">
        <v>9</v>
      </c>
      <c r="E169">
        <v>10</v>
      </c>
      <c r="F169">
        <v>42</v>
      </c>
      <c r="G169">
        <v>4026</v>
      </c>
      <c r="H169">
        <v>25</v>
      </c>
      <c r="I169">
        <v>3</v>
      </c>
      <c r="J169">
        <v>31</v>
      </c>
      <c r="K169">
        <v>6</v>
      </c>
      <c r="L169">
        <v>0.23799999999999999</v>
      </c>
      <c r="M169">
        <v>511</v>
      </c>
      <c r="N169">
        <v>459</v>
      </c>
      <c r="O169">
        <v>0.89800000000000002</v>
      </c>
    </row>
    <row r="170" spans="2:15" x14ac:dyDescent="0.2">
      <c r="B170">
        <v>2023</v>
      </c>
      <c r="C170" t="s">
        <v>85</v>
      </c>
      <c r="D170">
        <v>9</v>
      </c>
      <c r="E170">
        <v>5</v>
      </c>
      <c r="F170">
        <v>28</v>
      </c>
      <c r="G170">
        <v>4220</v>
      </c>
      <c r="H170">
        <v>30</v>
      </c>
      <c r="I170">
        <v>1</v>
      </c>
      <c r="J170">
        <v>35</v>
      </c>
      <c r="K170">
        <v>7</v>
      </c>
      <c r="L170">
        <v>0.29399999999999998</v>
      </c>
      <c r="M170">
        <v>573</v>
      </c>
      <c r="N170">
        <v>463</v>
      </c>
      <c r="O170">
        <v>0.80800000000000005</v>
      </c>
    </row>
    <row r="171" spans="2:15" x14ac:dyDescent="0.2">
      <c r="B171">
        <v>2023</v>
      </c>
      <c r="C171" t="s">
        <v>89</v>
      </c>
      <c r="D171">
        <v>9</v>
      </c>
      <c r="E171">
        <v>8</v>
      </c>
      <c r="F171">
        <v>26</v>
      </c>
      <c r="G171">
        <v>4111</v>
      </c>
      <c r="H171">
        <v>4</v>
      </c>
      <c r="I171">
        <v>2</v>
      </c>
      <c r="J171">
        <v>17</v>
      </c>
      <c r="K171">
        <v>1</v>
      </c>
      <c r="L171">
        <v>0.245</v>
      </c>
      <c r="M171">
        <v>603</v>
      </c>
      <c r="N171">
        <v>425</v>
      </c>
      <c r="O171">
        <v>0.70499999999999996</v>
      </c>
    </row>
    <row r="172" spans="2:15" x14ac:dyDescent="0.2">
      <c r="B172">
        <v>2023</v>
      </c>
      <c r="C172" t="s">
        <v>98</v>
      </c>
      <c r="D172">
        <v>3</v>
      </c>
      <c r="E172">
        <v>6</v>
      </c>
      <c r="F172">
        <v>32</v>
      </c>
      <c r="G172">
        <v>4241</v>
      </c>
      <c r="H172">
        <v>29</v>
      </c>
      <c r="I172">
        <v>8</v>
      </c>
      <c r="J172">
        <v>35</v>
      </c>
      <c r="K172">
        <v>3</v>
      </c>
      <c r="L172">
        <v>0.31</v>
      </c>
      <c r="M172">
        <v>594</v>
      </c>
      <c r="N172">
        <v>436</v>
      </c>
      <c r="O172">
        <v>0.73399999999999999</v>
      </c>
    </row>
    <row r="173" spans="2:15" x14ac:dyDescent="0.2">
      <c r="B173">
        <v>2023</v>
      </c>
      <c r="C173" t="s">
        <v>87</v>
      </c>
      <c r="D173">
        <v>5</v>
      </c>
      <c r="E173">
        <v>13</v>
      </c>
      <c r="F173">
        <v>33</v>
      </c>
      <c r="G173">
        <v>4056</v>
      </c>
      <c r="H173">
        <v>12</v>
      </c>
      <c r="I173">
        <v>2</v>
      </c>
      <c r="J173">
        <v>31</v>
      </c>
      <c r="K173">
        <v>1</v>
      </c>
      <c r="L173">
        <v>0.314</v>
      </c>
      <c r="M173">
        <v>586</v>
      </c>
      <c r="N173">
        <v>432</v>
      </c>
      <c r="O173">
        <v>0.73699999999999999</v>
      </c>
    </row>
    <row r="174" spans="2:15" x14ac:dyDescent="0.2"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</row>
    <row r="175" spans="2:15" x14ac:dyDescent="0.2">
      <c r="B175" s="45"/>
      <c r="C175"/>
      <c r="D175">
        <v>120</v>
      </c>
      <c r="E175">
        <v>130</v>
      </c>
      <c r="F175">
        <v>481</v>
      </c>
      <c r="G175">
        <v>66202</v>
      </c>
      <c r="H175">
        <v>345</v>
      </c>
      <c r="I175">
        <v>53</v>
      </c>
      <c r="J175">
        <v>430</v>
      </c>
      <c r="K175">
        <v>76</v>
      </c>
      <c r="L175">
        <v>0.28899999999999998</v>
      </c>
      <c r="M175">
        <v>8959</v>
      </c>
      <c r="N175">
        <v>6768</v>
      </c>
      <c r="O175">
        <v>0.755</v>
      </c>
    </row>
  </sheetData>
  <mergeCells count="1">
    <mergeCell ref="E1:F1"/>
  </mergeCells>
  <phoneticPr fontId="0" type="noConversion"/>
  <printOptions horizontalCentered="1"/>
  <pageMargins left="0.25" right="0.25" top="1" bottom="1" header="0.5" footer="0.5"/>
  <pageSetup orientation="landscape" horizontalDpi="300" verticalDpi="300" r:id="rId1"/>
  <headerFooter alignWithMargins="0">
    <oddHeader>&amp;C&amp;"Wide Latin,Regular"&amp;14Team Batting - September/October</oddHeader>
    <oddFooter>&amp;C&amp;"Modern,Regular"&amp;8Page 28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AQ175"/>
  <sheetViews>
    <sheetView workbookViewId="0"/>
  </sheetViews>
  <sheetFormatPr defaultColWidth="9.140625" defaultRowHeight="12.75" x14ac:dyDescent="0.2"/>
  <cols>
    <col min="1" max="1" width="13.85546875" style="2" customWidth="1"/>
    <col min="2" max="7" width="7.7109375" style="34" customWidth="1"/>
    <col min="8" max="17" width="7.7109375" style="2" customWidth="1"/>
    <col min="18" max="18" width="14.5703125" style="8" customWidth="1"/>
    <col min="19" max="19" width="0" style="2" hidden="1" customWidth="1"/>
    <col min="20" max="16384" width="9.140625" style="2"/>
  </cols>
  <sheetData>
    <row r="1" spans="1:7" x14ac:dyDescent="0.2">
      <c r="A1" s="7"/>
      <c r="B1" s="7" t="s">
        <v>74</v>
      </c>
      <c r="C1" s="7" t="s">
        <v>22</v>
      </c>
      <c r="D1" s="7" t="s">
        <v>23</v>
      </c>
      <c r="E1" s="49" t="s">
        <v>77</v>
      </c>
      <c r="F1" s="49"/>
      <c r="G1" s="2"/>
    </row>
    <row r="2" spans="1:7" x14ac:dyDescent="0.2">
      <c r="A2" s="3" t="str">
        <f>Teams!A1</f>
        <v>ARZ</v>
      </c>
      <c r="B2" s="6">
        <f>July!E2</f>
        <v>6322</v>
      </c>
      <c r="C2" s="9">
        <f>IF(B21=0,0,$B$52)</f>
        <v>726</v>
      </c>
      <c r="D2" s="9">
        <f>IF(B21=0,0,$B$90)</f>
        <v>880</v>
      </c>
      <c r="E2" s="43">
        <f>IF(ISERROR(C2),B2,SUM(B2:D2))</f>
        <v>7928</v>
      </c>
      <c r="F2" s="2"/>
      <c r="G2" s="2"/>
    </row>
    <row r="3" spans="1:7" x14ac:dyDescent="0.2">
      <c r="A3" s="3" t="str">
        <f>Teams!B1</f>
        <v>BTR</v>
      </c>
      <c r="B3" s="6">
        <f>July!E3</f>
        <v>5050</v>
      </c>
      <c r="C3" s="9">
        <f>IF(C22=0,0,$C$52)</f>
        <v>642</v>
      </c>
      <c r="D3" s="9">
        <f>IF(C22=0,0,$C$90)</f>
        <v>596</v>
      </c>
      <c r="E3" s="43">
        <f t="shared" ref="E3:E17" si="0">IF(ISERROR(C3),B3,SUM(B3:D3))</f>
        <v>6288</v>
      </c>
      <c r="F3" s="2"/>
      <c r="G3" s="2"/>
    </row>
    <row r="4" spans="1:7" x14ac:dyDescent="0.2">
      <c r="A4" s="3" t="str">
        <f>Teams!C1</f>
        <v>CDK</v>
      </c>
      <c r="B4" s="6">
        <f>July!E4</f>
        <v>5790</v>
      </c>
      <c r="C4" s="9">
        <f>IF(D23=0,0,$D$52)</f>
        <v>788</v>
      </c>
      <c r="D4" s="9">
        <f>IF(D23=0,0,$D$90)</f>
        <v>670</v>
      </c>
      <c r="E4" s="43">
        <f t="shared" si="0"/>
        <v>7248</v>
      </c>
      <c r="F4" s="2"/>
      <c r="G4" s="2"/>
    </row>
    <row r="5" spans="1:7" x14ac:dyDescent="0.2">
      <c r="A5" s="3" t="str">
        <f>Teams!D1</f>
        <v>CHB</v>
      </c>
      <c r="B5" s="6">
        <f>July!E5</f>
        <v>5750</v>
      </c>
      <c r="C5" s="9">
        <f>IF(E24=0,0,$E$52)</f>
        <v>672</v>
      </c>
      <c r="D5" s="9">
        <f>IF(E24=0,0,$E$90)</f>
        <v>728</v>
      </c>
      <c r="E5" s="43">
        <f t="shared" si="0"/>
        <v>7150</v>
      </c>
      <c r="F5" s="2"/>
      <c r="G5" s="2"/>
    </row>
    <row r="6" spans="1:7" x14ac:dyDescent="0.2">
      <c r="A6" s="3" t="str">
        <f>Teams!E1</f>
        <v>DET</v>
      </c>
      <c r="B6" s="6">
        <f>July!E6</f>
        <v>6300</v>
      </c>
      <c r="C6" s="9">
        <f>IF(F25=0,0,$F$52)</f>
        <v>692</v>
      </c>
      <c r="D6" s="9">
        <f>IF(F25=0,0,$F$90)</f>
        <v>852</v>
      </c>
      <c r="E6" s="43">
        <f t="shared" si="0"/>
        <v>7844</v>
      </c>
      <c r="F6" s="2"/>
      <c r="G6" s="2"/>
    </row>
    <row r="7" spans="1:7" x14ac:dyDescent="0.2">
      <c r="A7" s="3" t="str">
        <f>Teams!F1</f>
        <v>HUD</v>
      </c>
      <c r="B7" s="6">
        <f>July!E7</f>
        <v>5934</v>
      </c>
      <c r="C7" s="9">
        <f>IF(G26=0,0,$G$52)</f>
        <v>748</v>
      </c>
      <c r="D7" s="9">
        <f>IF(G26=0,0,$G$90)</f>
        <v>748</v>
      </c>
      <c r="E7" s="43">
        <f t="shared" si="0"/>
        <v>7430</v>
      </c>
      <c r="F7" s="2"/>
      <c r="G7" s="2"/>
    </row>
    <row r="8" spans="1:7" x14ac:dyDescent="0.2">
      <c r="A8" s="3" t="str">
        <f>Teams!G1</f>
        <v>MAM</v>
      </c>
      <c r="B8" s="6">
        <f>July!E8</f>
        <v>5674</v>
      </c>
      <c r="C8" s="9">
        <f>IF(H27=0,0,$H$52)</f>
        <v>684</v>
      </c>
      <c r="D8" s="9">
        <f>IF(H27=0,0,$H$90)</f>
        <v>776</v>
      </c>
      <c r="E8" s="43">
        <f t="shared" si="0"/>
        <v>7134</v>
      </c>
      <c r="F8" s="2"/>
      <c r="G8" s="2"/>
    </row>
    <row r="9" spans="1:7" x14ac:dyDescent="0.2">
      <c r="A9" s="3" t="str">
        <f>Teams!H1</f>
        <v>MLL</v>
      </c>
      <c r="B9" s="6">
        <f>July!E9</f>
        <v>5792</v>
      </c>
      <c r="C9" s="9">
        <f>IF(I28=0,0,$I$52)</f>
        <v>792</v>
      </c>
      <c r="D9" s="9">
        <f>IF(I28=0,0,$I$90)</f>
        <v>610</v>
      </c>
      <c r="E9" s="43">
        <f t="shared" si="0"/>
        <v>7194</v>
      </c>
      <c r="F9" s="2"/>
      <c r="G9" s="2"/>
    </row>
    <row r="10" spans="1:7" x14ac:dyDescent="0.2">
      <c r="A10" s="3" t="str">
        <f>Teams!I1</f>
        <v>NYU</v>
      </c>
      <c r="B10" s="6">
        <f>July!E10</f>
        <v>5266</v>
      </c>
      <c r="C10" s="9">
        <f>IF(J29=0,0,$J$52)</f>
        <v>662</v>
      </c>
      <c r="D10" s="9">
        <f>IF(J29=0,0,$J$90)</f>
        <v>652</v>
      </c>
      <c r="E10" s="43">
        <f t="shared" si="0"/>
        <v>6580</v>
      </c>
      <c r="F10" s="2"/>
      <c r="G10" s="2"/>
    </row>
    <row r="11" spans="1:7" x14ac:dyDescent="0.2">
      <c r="A11" s="3" t="str">
        <f>Teams!J1</f>
        <v>PCR</v>
      </c>
      <c r="B11" s="6">
        <f>July!E11</f>
        <v>5138</v>
      </c>
      <c r="C11" s="9">
        <f>IF(K30=0,0,$K$52)</f>
        <v>628</v>
      </c>
      <c r="D11" s="9">
        <f>IF(K30=0,0,$K$90)</f>
        <v>602</v>
      </c>
      <c r="E11" s="43">
        <f t="shared" si="0"/>
        <v>6368</v>
      </c>
      <c r="F11" s="2"/>
      <c r="G11" s="2"/>
    </row>
    <row r="12" spans="1:7" x14ac:dyDescent="0.2">
      <c r="A12" s="3" t="str">
        <f>Teams!K1</f>
        <v>PMV</v>
      </c>
      <c r="B12" s="6">
        <f>July!E12</f>
        <v>5074</v>
      </c>
      <c r="C12" s="9">
        <f>IF(L31=0,0,$L$52)</f>
        <v>592</v>
      </c>
      <c r="D12" s="9">
        <f>IF(L31=0,0,$L$90)</f>
        <v>596</v>
      </c>
      <c r="E12" s="43">
        <f t="shared" si="0"/>
        <v>6262</v>
      </c>
      <c r="F12" s="2"/>
      <c r="G12" s="2"/>
    </row>
    <row r="13" spans="1:7" x14ac:dyDescent="0.2">
      <c r="A13" s="3" t="str">
        <f>Teams!L1</f>
        <v>PRT</v>
      </c>
      <c r="B13" s="6">
        <f>July!E13</f>
        <v>7018</v>
      </c>
      <c r="C13" s="9">
        <f>IF(M32=0,0,$M$52)</f>
        <v>850</v>
      </c>
      <c r="D13" s="9">
        <f>IF(M32=0,0,$M$90)</f>
        <v>892</v>
      </c>
      <c r="E13" s="43">
        <f t="shared" si="0"/>
        <v>8760</v>
      </c>
      <c r="F13" s="2"/>
      <c r="G13" s="2"/>
    </row>
    <row r="14" spans="1:7" x14ac:dyDescent="0.2">
      <c r="A14" s="3" t="str">
        <f>Teams!M1</f>
        <v>SEA</v>
      </c>
      <c r="B14" s="6">
        <f>July!E14</f>
        <v>5390</v>
      </c>
      <c r="C14" s="9">
        <f>IF(N33=0,0,$N$52)</f>
        <v>640</v>
      </c>
      <c r="D14" s="9">
        <f>IF(N33=0,0,$N$90)</f>
        <v>614</v>
      </c>
      <c r="E14" s="43">
        <f t="shared" si="0"/>
        <v>6644</v>
      </c>
      <c r="F14" s="2"/>
      <c r="G14" s="2"/>
    </row>
    <row r="15" spans="1:7" x14ac:dyDescent="0.2">
      <c r="A15" s="3" t="str">
        <f>Teams!N1</f>
        <v>SPS</v>
      </c>
      <c r="B15" s="6">
        <f>July!E15</f>
        <v>6114</v>
      </c>
      <c r="C15" s="9">
        <f>IF(O34=0,0,$O$52)</f>
        <v>772</v>
      </c>
      <c r="D15" s="9">
        <f>IF(O34=0,0,$O$90)</f>
        <v>790</v>
      </c>
      <c r="E15" s="43">
        <f t="shared" si="0"/>
        <v>7676</v>
      </c>
      <c r="F15" s="2"/>
      <c r="G15" s="2"/>
    </row>
    <row r="16" spans="1:7" x14ac:dyDescent="0.2">
      <c r="A16" s="3" t="str">
        <f>Teams!O1</f>
        <v>SBS</v>
      </c>
      <c r="B16" s="6">
        <f>July!E16</f>
        <v>5680</v>
      </c>
      <c r="C16" s="9">
        <f>IF(P35=0,0,$P$52)</f>
        <v>804</v>
      </c>
      <c r="D16" s="9">
        <f>IF(P35=0,0,$P$90)</f>
        <v>638</v>
      </c>
      <c r="E16" s="43">
        <f t="shared" si="0"/>
        <v>7122</v>
      </c>
      <c r="F16" s="2"/>
      <c r="G16" s="2"/>
    </row>
    <row r="17" spans="1:43" x14ac:dyDescent="0.2">
      <c r="A17" s="3" t="str">
        <f>Teams!P1</f>
        <v>TDR</v>
      </c>
      <c r="B17" s="6">
        <f>July!E17</f>
        <v>6964</v>
      </c>
      <c r="C17" s="9">
        <f>IF(Q36=0,0,$Q$52)</f>
        <v>852</v>
      </c>
      <c r="D17" s="9">
        <f>IF(Q36=0,0,$Q$90)</f>
        <v>928</v>
      </c>
      <c r="E17" s="43">
        <f t="shared" si="0"/>
        <v>8744</v>
      </c>
      <c r="F17" s="2"/>
      <c r="G17" s="2"/>
    </row>
    <row r="19" spans="1:43" x14ac:dyDescent="0.2"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</row>
    <row r="20" spans="1:43" s="10" customFormat="1" ht="15.75" x14ac:dyDescent="0.25">
      <c r="B20" s="11" t="str">
        <f>Teams!A1</f>
        <v>ARZ</v>
      </c>
      <c r="C20" s="11" t="str">
        <f>Teams!B1</f>
        <v>BTR</v>
      </c>
      <c r="D20" s="11" t="str">
        <f>Teams!C1</f>
        <v>CDK</v>
      </c>
      <c r="E20" s="11" t="str">
        <f>Teams!D1</f>
        <v>CHB</v>
      </c>
      <c r="F20" s="11" t="str">
        <f>Teams!E1</f>
        <v>DET</v>
      </c>
      <c r="G20" s="11" t="str">
        <f>Teams!F1</f>
        <v>HUD</v>
      </c>
      <c r="H20" s="11" t="str">
        <f>Teams!G1</f>
        <v>MAM</v>
      </c>
      <c r="I20" s="11" t="str">
        <f>Teams!H1</f>
        <v>MLL</v>
      </c>
      <c r="J20" s="11" t="str">
        <f>Teams!I1</f>
        <v>NYU</v>
      </c>
      <c r="K20" s="11" t="str">
        <f>Teams!J1</f>
        <v>PCR</v>
      </c>
      <c r="L20" s="11" t="str">
        <f>Teams!K1</f>
        <v>PMV</v>
      </c>
      <c r="M20" s="11" t="str">
        <f>Teams!L1</f>
        <v>PRT</v>
      </c>
      <c r="N20" s="11" t="str">
        <f>Teams!M1</f>
        <v>SEA</v>
      </c>
      <c r="O20" s="11" t="str">
        <f>Teams!N1</f>
        <v>SPS</v>
      </c>
      <c r="P20" s="11" t="str">
        <f>Teams!O1</f>
        <v>SBS</v>
      </c>
      <c r="Q20" s="11" t="str">
        <f>Teams!P1</f>
        <v>TDR</v>
      </c>
      <c r="R20" s="12"/>
      <c r="S20" s="13"/>
      <c r="T20" s="13"/>
      <c r="U20" s="13"/>
      <c r="V20" s="13"/>
      <c r="W20" s="13"/>
    </row>
    <row r="21" spans="1:43" x14ac:dyDescent="0.2">
      <c r="A21" s="2" t="s">
        <v>0</v>
      </c>
      <c r="B21" s="14">
        <f>VLOOKUP(Teams!A2,$C$95:$N$110,MATCH($S21,$C$94:$N$94,0),FALSE)</f>
        <v>0.23699999999999999</v>
      </c>
      <c r="C21" s="15">
        <f>VLOOKUP(Teams!B2,$C$95:$N$110,MATCH($S21,$C$94:$N$94,0),FALSE)</f>
        <v>0.23699999999999999</v>
      </c>
      <c r="D21" s="15">
        <f>VLOOKUP(Teams!C2,$C$95:$N$110,MATCH($S21,$C$94:$N$94,0),FALSE)</f>
        <v>0.246</v>
      </c>
      <c r="E21" s="15">
        <f>VLOOKUP(Teams!D2,$C$95:$N$110,MATCH($S21,$C$94:$N$94,0),FALSE)</f>
        <v>0.24</v>
      </c>
      <c r="F21" s="15">
        <f>VLOOKUP(Teams!E2,$C$95:$N$110,MATCH($S21,$C$94:$N$94,0),FALSE)</f>
        <v>0.24399999999999999</v>
      </c>
      <c r="G21" s="15">
        <f>VLOOKUP(Teams!F2,$C$95:$N$110,MATCH($S21,$C$94:$N$94,0),FALSE)</f>
        <v>0.24299999999999999</v>
      </c>
      <c r="H21" s="15">
        <f>VLOOKUP(Teams!G2,$C$95:$N$110,MATCH($S21,$C$94:$N$94,0),FALSE)</f>
        <v>0.24199999999999999</v>
      </c>
      <c r="I21" s="15">
        <f>VLOOKUP(Teams!H2,$C$95:$N$110,MATCH($S21,$C$94:$N$94,0),FALSE)</f>
        <v>0.25700000000000001</v>
      </c>
      <c r="J21" s="15">
        <f>VLOOKUP(Teams!I2,$C$95:$N$110,MATCH($S21,$C$94:$N$94,0),FALSE)</f>
        <v>0.22800000000000001</v>
      </c>
      <c r="K21" s="15">
        <f>VLOOKUP(Teams!J2,$C$95:$N$110,MATCH($S21,$C$94:$N$94,0),FALSE)</f>
        <v>0.218</v>
      </c>
      <c r="L21" s="15">
        <f>VLOOKUP(Teams!K2,$C$95:$N$110,MATCH($S21,$C$94:$N$94,0),FALSE)</f>
        <v>0.23599999999999999</v>
      </c>
      <c r="M21" s="15">
        <f>VLOOKUP(Teams!L2,$C$95:$N$110,MATCH($S21,$C$94:$N$94,0),FALSE)</f>
        <v>0.25800000000000001</v>
      </c>
      <c r="N21" s="15">
        <f>VLOOKUP(Teams!M2,$C$95:$N$110,MATCH($S21,$C$94:$N$94,0),FALSE)</f>
        <v>0.215</v>
      </c>
      <c r="O21" s="15">
        <f>VLOOKUP(Teams!N2,$C$95:$N$110,MATCH($S21,$C$94:$N$94,0),FALSE)</f>
        <v>0.255</v>
      </c>
      <c r="P21" s="15">
        <f>VLOOKUP(Teams!O2,$C$95:$N$110,MATCH($S21,$C$94:$N$94,0),FALSE)</f>
        <v>0.26300000000000001</v>
      </c>
      <c r="Q21" s="16">
        <f>VLOOKUP(Teams!P2,$C$95:$N$110,MATCH($S21,$C$94:$N$94,0),FALSE)</f>
        <v>0.255</v>
      </c>
      <c r="R21" s="8" t="s">
        <v>0</v>
      </c>
      <c r="S21" s="17" t="s">
        <v>32</v>
      </c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</row>
    <row r="22" spans="1:43" x14ac:dyDescent="0.2">
      <c r="B22" s="18">
        <f t="shared" ref="B22:Q22" si="1">RANK(B21,$B21:$Q21,0)</f>
        <v>11</v>
      </c>
      <c r="C22" s="19">
        <f t="shared" si="1"/>
        <v>11</v>
      </c>
      <c r="D22" s="19">
        <f t="shared" si="1"/>
        <v>6</v>
      </c>
      <c r="E22" s="19">
        <f t="shared" si="1"/>
        <v>10</v>
      </c>
      <c r="F22" s="19">
        <f t="shared" si="1"/>
        <v>7</v>
      </c>
      <c r="G22" s="19">
        <f t="shared" si="1"/>
        <v>8</v>
      </c>
      <c r="H22" s="19">
        <f t="shared" si="1"/>
        <v>9</v>
      </c>
      <c r="I22" s="19">
        <f t="shared" si="1"/>
        <v>3</v>
      </c>
      <c r="J22" s="19">
        <f t="shared" si="1"/>
        <v>14</v>
      </c>
      <c r="K22" s="19">
        <f t="shared" si="1"/>
        <v>15</v>
      </c>
      <c r="L22" s="19">
        <f t="shared" si="1"/>
        <v>13</v>
      </c>
      <c r="M22" s="19">
        <f t="shared" si="1"/>
        <v>2</v>
      </c>
      <c r="N22" s="19">
        <f t="shared" si="1"/>
        <v>16</v>
      </c>
      <c r="O22" s="19">
        <f t="shared" si="1"/>
        <v>4</v>
      </c>
      <c r="P22" s="19">
        <f t="shared" si="1"/>
        <v>1</v>
      </c>
      <c r="Q22" s="20">
        <f t="shared" si="1"/>
        <v>4</v>
      </c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</row>
    <row r="23" spans="1:43" x14ac:dyDescent="0.2">
      <c r="B23" s="21">
        <f t="shared" ref="B23:Q23" si="2">IF(B22=1,100, IF(B22=2,96, IF(B22=3,92,IF(B22=4,88,IF(B22=5,84,IF(B22=6,80,IF(B22=7,76,IF(B22=8,72,0))))))))+IF(B22=9,68,IF(B22=10,64,IF(B22=11,60,IF(B22=12,58,IF(B22=13,56,IF(B22=14,54,IF(B22=15,52,IF(B22=16,50,0))))))))</f>
        <v>60</v>
      </c>
      <c r="C23" s="22">
        <f t="shared" si="2"/>
        <v>60</v>
      </c>
      <c r="D23" s="22">
        <f t="shared" si="2"/>
        <v>80</v>
      </c>
      <c r="E23" s="22">
        <f t="shared" si="2"/>
        <v>64</v>
      </c>
      <c r="F23" s="22">
        <f t="shared" si="2"/>
        <v>76</v>
      </c>
      <c r="G23" s="22">
        <f t="shared" si="2"/>
        <v>72</v>
      </c>
      <c r="H23" s="22">
        <f t="shared" si="2"/>
        <v>68</v>
      </c>
      <c r="I23" s="22">
        <f t="shared" si="2"/>
        <v>92</v>
      </c>
      <c r="J23" s="22">
        <f t="shared" si="2"/>
        <v>54</v>
      </c>
      <c r="K23" s="22">
        <f t="shared" si="2"/>
        <v>52</v>
      </c>
      <c r="L23" s="22">
        <f t="shared" si="2"/>
        <v>56</v>
      </c>
      <c r="M23" s="22">
        <f t="shared" si="2"/>
        <v>96</v>
      </c>
      <c r="N23" s="22">
        <f t="shared" si="2"/>
        <v>50</v>
      </c>
      <c r="O23" s="22">
        <f t="shared" si="2"/>
        <v>88</v>
      </c>
      <c r="P23" s="22">
        <f t="shared" si="2"/>
        <v>100</v>
      </c>
      <c r="Q23" s="23">
        <f t="shared" si="2"/>
        <v>88</v>
      </c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</row>
    <row r="24" spans="1:43" x14ac:dyDescent="0.2">
      <c r="A24" s="2" t="s">
        <v>1</v>
      </c>
      <c r="B24" s="24">
        <f>VLOOKUP(Teams!A2,$C$95:$N$110,MATCH($S24,$C$94:$N$94,0),FALSE)</f>
        <v>581</v>
      </c>
      <c r="C24" s="25">
        <f>VLOOKUP(Teams!B2,$C$95:$N$110,MATCH($S24,$C$94:$N$94,0),FALSE)</f>
        <v>519</v>
      </c>
      <c r="D24" s="25">
        <f>VLOOKUP(Teams!C2,$C$95:$N$110,MATCH($S24,$C$94:$N$94,0),FALSE)</f>
        <v>651</v>
      </c>
      <c r="E24" s="25">
        <f>VLOOKUP(Teams!D2,$C$95:$N$110,MATCH($S24,$C$94:$N$94,0),FALSE)</f>
        <v>544</v>
      </c>
      <c r="F24" s="25">
        <f>VLOOKUP(Teams!E2,$C$95:$N$110,MATCH($S24,$C$94:$N$94,0),FALSE)</f>
        <v>497</v>
      </c>
      <c r="G24" s="25">
        <f>VLOOKUP(Teams!F2,$C$95:$N$110,MATCH($S24,$C$94:$N$94,0),FALSE)</f>
        <v>587</v>
      </c>
      <c r="H24" s="25">
        <f>VLOOKUP(Teams!G2,$C$95:$N$110,MATCH($S24,$C$94:$N$94,0),FALSE)</f>
        <v>536</v>
      </c>
      <c r="I24" s="25">
        <f>VLOOKUP(Teams!H2,$C$95:$N$110,MATCH($S24,$C$94:$N$94,0),FALSE)</f>
        <v>617</v>
      </c>
      <c r="J24" s="25">
        <f>VLOOKUP(Teams!I2,$C$95:$N$110,MATCH($S24,$C$94:$N$94,0),FALSE)</f>
        <v>532</v>
      </c>
      <c r="K24" s="25">
        <f>VLOOKUP(Teams!J2,$C$95:$N$110,MATCH($S24,$C$94:$N$94,0),FALSE)</f>
        <v>481</v>
      </c>
      <c r="L24" s="25">
        <f>VLOOKUP(Teams!K2,$C$95:$N$110,MATCH($S24,$C$94:$N$94,0),FALSE)</f>
        <v>499</v>
      </c>
      <c r="M24" s="25">
        <f>VLOOKUP(Teams!L2,$C$95:$N$110,MATCH($S24,$C$94:$N$94,0),FALSE)</f>
        <v>623</v>
      </c>
      <c r="N24" s="25">
        <f>VLOOKUP(Teams!M2,$C$95:$N$110,MATCH($S24,$C$94:$N$94,0),FALSE)</f>
        <v>511</v>
      </c>
      <c r="O24" s="25">
        <f>VLOOKUP(Teams!N2,$C$95:$N$110,MATCH($S24,$C$94:$N$94,0),FALSE)</f>
        <v>611</v>
      </c>
      <c r="P24" s="25">
        <f>VLOOKUP(Teams!O2,$C$95:$N$110,MATCH($S24,$C$94:$N$94,0),FALSE)</f>
        <v>620</v>
      </c>
      <c r="Q24" s="26">
        <f>VLOOKUP(Teams!P2,$C$95:$N$110,MATCH($S24,$C$94:$N$94,0),FALSE)</f>
        <v>638</v>
      </c>
      <c r="R24" s="8" t="s">
        <v>1</v>
      </c>
      <c r="S24" s="2" t="s">
        <v>33</v>
      </c>
    </row>
    <row r="25" spans="1:43" x14ac:dyDescent="0.2">
      <c r="B25" s="18">
        <f t="shared" ref="B25:Q25" si="3">RANK(B24,$B24:$Q24,0)</f>
        <v>8</v>
      </c>
      <c r="C25" s="19">
        <f t="shared" si="3"/>
        <v>12</v>
      </c>
      <c r="D25" s="19">
        <f t="shared" si="3"/>
        <v>1</v>
      </c>
      <c r="E25" s="19">
        <f t="shared" si="3"/>
        <v>9</v>
      </c>
      <c r="F25" s="19">
        <f t="shared" si="3"/>
        <v>15</v>
      </c>
      <c r="G25" s="19">
        <f t="shared" si="3"/>
        <v>7</v>
      </c>
      <c r="H25" s="19">
        <f t="shared" si="3"/>
        <v>10</v>
      </c>
      <c r="I25" s="19">
        <f t="shared" si="3"/>
        <v>5</v>
      </c>
      <c r="J25" s="19">
        <f t="shared" si="3"/>
        <v>11</v>
      </c>
      <c r="K25" s="19">
        <f t="shared" si="3"/>
        <v>16</v>
      </c>
      <c r="L25" s="19">
        <f t="shared" si="3"/>
        <v>14</v>
      </c>
      <c r="M25" s="19">
        <f t="shared" si="3"/>
        <v>3</v>
      </c>
      <c r="N25" s="19">
        <f t="shared" si="3"/>
        <v>13</v>
      </c>
      <c r="O25" s="19">
        <f t="shared" si="3"/>
        <v>6</v>
      </c>
      <c r="P25" s="19">
        <f t="shared" si="3"/>
        <v>4</v>
      </c>
      <c r="Q25" s="20">
        <f t="shared" si="3"/>
        <v>2</v>
      </c>
    </row>
    <row r="26" spans="1:43" x14ac:dyDescent="0.2">
      <c r="B26" s="21">
        <f t="shared" ref="B26:Q26" si="4">IF(B25=1,100, IF(B25=2,96, IF(B25=3,92,IF(B25=4,88,IF(B25=5,84,IF(B25=6,80,IF(B25=7,76,IF(B25=8,72,0))))))))+IF(B25=9,68,IF(B25=10,64,IF(B25=11,60,IF(B25=12,58,IF(B25=13,56,IF(B25=14,54,IF(B25=15,52,IF(B25=16,50,0))))))))</f>
        <v>72</v>
      </c>
      <c r="C26" s="22">
        <f t="shared" si="4"/>
        <v>58</v>
      </c>
      <c r="D26" s="22">
        <f t="shared" si="4"/>
        <v>100</v>
      </c>
      <c r="E26" s="22">
        <f t="shared" si="4"/>
        <v>68</v>
      </c>
      <c r="F26" s="22">
        <f t="shared" si="4"/>
        <v>52</v>
      </c>
      <c r="G26" s="22">
        <f t="shared" si="4"/>
        <v>76</v>
      </c>
      <c r="H26" s="22">
        <f t="shared" si="4"/>
        <v>64</v>
      </c>
      <c r="I26" s="22">
        <f t="shared" si="4"/>
        <v>84</v>
      </c>
      <c r="J26" s="22">
        <f t="shared" si="4"/>
        <v>60</v>
      </c>
      <c r="K26" s="22">
        <f t="shared" si="4"/>
        <v>50</v>
      </c>
      <c r="L26" s="22">
        <f t="shared" si="4"/>
        <v>54</v>
      </c>
      <c r="M26" s="22">
        <f t="shared" si="4"/>
        <v>92</v>
      </c>
      <c r="N26" s="22">
        <f t="shared" si="4"/>
        <v>56</v>
      </c>
      <c r="O26" s="22">
        <f t="shared" si="4"/>
        <v>80</v>
      </c>
      <c r="P26" s="22">
        <f t="shared" si="4"/>
        <v>88</v>
      </c>
      <c r="Q26" s="23">
        <f t="shared" si="4"/>
        <v>96</v>
      </c>
    </row>
    <row r="27" spans="1:43" x14ac:dyDescent="0.2">
      <c r="A27" s="2" t="s">
        <v>2</v>
      </c>
      <c r="B27" s="24">
        <f>VLOOKUP(Teams!A2,$C$95:$N$110,MATCH($S27,$C$94:$N$94,0),FALSE)</f>
        <v>1100</v>
      </c>
      <c r="C27" s="25">
        <f>VLOOKUP(Teams!B2,$C$95:$N$110,MATCH($S27,$C$94:$N$94,0),FALSE)</f>
        <v>1105</v>
      </c>
      <c r="D27" s="25">
        <f>VLOOKUP(Teams!C2,$C$95:$N$110,MATCH($S27,$C$94:$N$94,0),FALSE)</f>
        <v>1184</v>
      </c>
      <c r="E27" s="25">
        <f>VLOOKUP(Teams!D2,$C$95:$N$110,MATCH($S27,$C$94:$N$94,0),FALSE)</f>
        <v>1119</v>
      </c>
      <c r="F27" s="25">
        <f>VLOOKUP(Teams!E2,$C$95:$N$110,MATCH($S27,$C$94:$N$94,0),FALSE)</f>
        <v>1147</v>
      </c>
      <c r="G27" s="25">
        <f>VLOOKUP(Teams!F2,$C$95:$N$110,MATCH($S27,$C$94:$N$94,0),FALSE)</f>
        <v>1134</v>
      </c>
      <c r="H27" s="25">
        <f>VLOOKUP(Teams!G2,$C$95:$N$110,MATCH($S27,$C$94:$N$94,0),FALSE)</f>
        <v>1133</v>
      </c>
      <c r="I27" s="25">
        <f>VLOOKUP(Teams!H2,$C$95:$N$110,MATCH($S27,$C$94:$N$94,0),FALSE)</f>
        <v>1219</v>
      </c>
      <c r="J27" s="25">
        <f>VLOOKUP(Teams!I2,$C$95:$N$110,MATCH($S27,$C$94:$N$94,0),FALSE)</f>
        <v>1044</v>
      </c>
      <c r="K27" s="25">
        <f>VLOOKUP(Teams!J2,$C$95:$N$110,MATCH($S27,$C$94:$N$94,0),FALSE)</f>
        <v>973</v>
      </c>
      <c r="L27" s="25">
        <f>VLOOKUP(Teams!K2,$C$95:$N$110,MATCH($S27,$C$94:$N$94,0),FALSE)</f>
        <v>1090</v>
      </c>
      <c r="M27" s="25">
        <f>VLOOKUP(Teams!L2,$C$95:$N$110,MATCH($S27,$C$94:$N$94,0),FALSE)</f>
        <v>1214</v>
      </c>
      <c r="N27" s="25">
        <f>VLOOKUP(Teams!M2,$C$95:$N$110,MATCH($S27,$C$94:$N$94,0),FALSE)</f>
        <v>1005</v>
      </c>
      <c r="O27" s="25">
        <f>VLOOKUP(Teams!N2,$C$95:$N$110,MATCH($S27,$C$94:$N$94,0),FALSE)</f>
        <v>1226</v>
      </c>
      <c r="P27" s="25">
        <f>VLOOKUP(Teams!O2,$C$95:$N$110,MATCH($S27,$C$94:$N$94,0),FALSE)</f>
        <v>1251</v>
      </c>
      <c r="Q27" s="26">
        <f>VLOOKUP(Teams!P2,$C$95:$N$110,MATCH($S27,$C$94:$N$94,0),FALSE)</f>
        <v>1192</v>
      </c>
      <c r="R27" s="8" t="s">
        <v>2</v>
      </c>
      <c r="S27" s="2" t="s">
        <v>34</v>
      </c>
    </row>
    <row r="28" spans="1:43" x14ac:dyDescent="0.2">
      <c r="B28" s="18">
        <f t="shared" ref="B28:Q28" si="5">RANK(B27,$B27:$Q27,0)</f>
        <v>12</v>
      </c>
      <c r="C28" s="19">
        <f t="shared" si="5"/>
        <v>11</v>
      </c>
      <c r="D28" s="19">
        <f t="shared" si="5"/>
        <v>6</v>
      </c>
      <c r="E28" s="19">
        <f t="shared" si="5"/>
        <v>10</v>
      </c>
      <c r="F28" s="19">
        <f t="shared" si="5"/>
        <v>7</v>
      </c>
      <c r="G28" s="19">
        <f t="shared" si="5"/>
        <v>8</v>
      </c>
      <c r="H28" s="19">
        <f t="shared" si="5"/>
        <v>9</v>
      </c>
      <c r="I28" s="19">
        <f t="shared" si="5"/>
        <v>3</v>
      </c>
      <c r="J28" s="19">
        <f t="shared" si="5"/>
        <v>14</v>
      </c>
      <c r="K28" s="19">
        <f t="shared" si="5"/>
        <v>16</v>
      </c>
      <c r="L28" s="19">
        <f t="shared" si="5"/>
        <v>13</v>
      </c>
      <c r="M28" s="19">
        <f t="shared" si="5"/>
        <v>4</v>
      </c>
      <c r="N28" s="19">
        <f t="shared" si="5"/>
        <v>15</v>
      </c>
      <c r="O28" s="19">
        <f t="shared" si="5"/>
        <v>2</v>
      </c>
      <c r="P28" s="19">
        <f t="shared" si="5"/>
        <v>1</v>
      </c>
      <c r="Q28" s="20">
        <f t="shared" si="5"/>
        <v>5</v>
      </c>
    </row>
    <row r="29" spans="1:43" x14ac:dyDescent="0.2">
      <c r="B29" s="21">
        <f t="shared" ref="B29:Q29" si="6">IF(B28=1,100, IF(B28=2,96, IF(B28=3,92,IF(B28=4,88,IF(B28=5,84,IF(B28=6,80,IF(B28=7,76,IF(B28=8,72,0))))))))+IF(B28=9,68,IF(B28=10,64,IF(B28=11,60,IF(B28=12,58,IF(B28=13,56,IF(B28=14,54,IF(B28=15,52,IF(B28=16,50,0))))))))</f>
        <v>58</v>
      </c>
      <c r="C29" s="22">
        <f t="shared" si="6"/>
        <v>60</v>
      </c>
      <c r="D29" s="22">
        <f t="shared" si="6"/>
        <v>80</v>
      </c>
      <c r="E29" s="22">
        <f t="shared" si="6"/>
        <v>64</v>
      </c>
      <c r="F29" s="22">
        <f t="shared" si="6"/>
        <v>76</v>
      </c>
      <c r="G29" s="22">
        <f t="shared" si="6"/>
        <v>72</v>
      </c>
      <c r="H29" s="22">
        <f t="shared" si="6"/>
        <v>68</v>
      </c>
      <c r="I29" s="22">
        <f t="shared" si="6"/>
        <v>92</v>
      </c>
      <c r="J29" s="22">
        <f t="shared" si="6"/>
        <v>54</v>
      </c>
      <c r="K29" s="22">
        <f t="shared" si="6"/>
        <v>50</v>
      </c>
      <c r="L29" s="22">
        <f t="shared" si="6"/>
        <v>56</v>
      </c>
      <c r="M29" s="22">
        <f t="shared" si="6"/>
        <v>88</v>
      </c>
      <c r="N29" s="22">
        <f t="shared" si="6"/>
        <v>52</v>
      </c>
      <c r="O29" s="22">
        <f t="shared" si="6"/>
        <v>96</v>
      </c>
      <c r="P29" s="22">
        <f t="shared" si="6"/>
        <v>100</v>
      </c>
      <c r="Q29" s="23">
        <f t="shared" si="6"/>
        <v>84</v>
      </c>
    </row>
    <row r="30" spans="1:43" x14ac:dyDescent="0.2">
      <c r="A30" s="2" t="s">
        <v>5</v>
      </c>
      <c r="B30" s="24">
        <f>VLOOKUP(Teams!A2,$C$95:$N$110,MATCH($S30,$C$94:$N$94,0),FALSE)</f>
        <v>209</v>
      </c>
      <c r="C30" s="25">
        <f>VLOOKUP(Teams!B2,$C$95:$N$110,MATCH($S30,$C$94:$N$94,0),FALSE)</f>
        <v>221</v>
      </c>
      <c r="D30" s="25">
        <f>VLOOKUP(Teams!C2,$C$95:$N$110,MATCH($S30,$C$94:$N$94,0),FALSE)</f>
        <v>204</v>
      </c>
      <c r="E30" s="25">
        <f>VLOOKUP(Teams!D2,$C$95:$N$110,MATCH($S30,$C$94:$N$94,0),FALSE)</f>
        <v>227</v>
      </c>
      <c r="F30" s="25">
        <f>VLOOKUP(Teams!E2,$C$95:$N$110,MATCH($S30,$C$94:$N$94,0),FALSE)</f>
        <v>257</v>
      </c>
      <c r="G30" s="25">
        <f>VLOOKUP(Teams!F2,$C$95:$N$110,MATCH($S30,$C$94:$N$94,0),FALSE)</f>
        <v>208</v>
      </c>
      <c r="H30" s="25">
        <f>VLOOKUP(Teams!G2,$C$95:$N$110,MATCH($S30,$C$94:$N$94,0),FALSE)</f>
        <v>241</v>
      </c>
      <c r="I30" s="25">
        <f>VLOOKUP(Teams!H2,$C$95:$N$110,MATCH($S30,$C$94:$N$94,0),FALSE)</f>
        <v>203</v>
      </c>
      <c r="J30" s="25">
        <f>VLOOKUP(Teams!I2,$C$95:$N$110,MATCH($S30,$C$94:$N$94,0),FALSE)</f>
        <v>184</v>
      </c>
      <c r="K30" s="25">
        <f>VLOOKUP(Teams!J2,$C$95:$N$110,MATCH($S30,$C$94:$N$94,0),FALSE)</f>
        <v>171</v>
      </c>
      <c r="L30" s="25">
        <f>VLOOKUP(Teams!K2,$C$95:$N$110,MATCH($S30,$C$94:$N$94,0),FALSE)</f>
        <v>185</v>
      </c>
      <c r="M30" s="25">
        <f>VLOOKUP(Teams!L2,$C$95:$N$110,MATCH($S30,$C$94:$N$94,0),FALSE)</f>
        <v>241</v>
      </c>
      <c r="N30" s="25">
        <f>VLOOKUP(Teams!M2,$C$95:$N$110,MATCH($S30,$C$94:$N$94,0),FALSE)</f>
        <v>209</v>
      </c>
      <c r="O30" s="25">
        <f>VLOOKUP(Teams!N2,$C$95:$N$110,MATCH($S30,$C$94:$N$94,0),FALSE)</f>
        <v>237</v>
      </c>
      <c r="P30" s="25">
        <f>VLOOKUP(Teams!O2,$C$95:$N$110,MATCH($S30,$C$94:$N$94,0),FALSE)</f>
        <v>299</v>
      </c>
      <c r="Q30" s="26">
        <f>VLOOKUP(Teams!P2,$C$95:$N$110,MATCH($S30,$C$94:$N$94,0),FALSE)</f>
        <v>288</v>
      </c>
      <c r="R30" s="8" t="s">
        <v>5</v>
      </c>
      <c r="S30" s="2" t="s">
        <v>35</v>
      </c>
    </row>
    <row r="31" spans="1:43" x14ac:dyDescent="0.2">
      <c r="B31" s="18">
        <f t="shared" ref="B31:Q31" si="7">RANK(B30,$B30:$Q30,0)</f>
        <v>9</v>
      </c>
      <c r="C31" s="19">
        <f t="shared" si="7"/>
        <v>8</v>
      </c>
      <c r="D31" s="19">
        <f t="shared" si="7"/>
        <v>12</v>
      </c>
      <c r="E31" s="19">
        <f t="shared" si="7"/>
        <v>7</v>
      </c>
      <c r="F31" s="19">
        <f t="shared" si="7"/>
        <v>3</v>
      </c>
      <c r="G31" s="19">
        <f t="shared" si="7"/>
        <v>11</v>
      </c>
      <c r="H31" s="19">
        <f t="shared" si="7"/>
        <v>4</v>
      </c>
      <c r="I31" s="19">
        <f t="shared" si="7"/>
        <v>13</v>
      </c>
      <c r="J31" s="19">
        <f t="shared" si="7"/>
        <v>15</v>
      </c>
      <c r="K31" s="19">
        <f t="shared" si="7"/>
        <v>16</v>
      </c>
      <c r="L31" s="19">
        <f t="shared" si="7"/>
        <v>14</v>
      </c>
      <c r="M31" s="19">
        <f t="shared" si="7"/>
        <v>4</v>
      </c>
      <c r="N31" s="19">
        <f t="shared" si="7"/>
        <v>9</v>
      </c>
      <c r="O31" s="19">
        <f t="shared" si="7"/>
        <v>6</v>
      </c>
      <c r="P31" s="19">
        <f t="shared" si="7"/>
        <v>1</v>
      </c>
      <c r="Q31" s="20">
        <f t="shared" si="7"/>
        <v>2</v>
      </c>
    </row>
    <row r="32" spans="1:43" x14ac:dyDescent="0.2">
      <c r="B32" s="21">
        <f t="shared" ref="B32:Q32" si="8">IF(B31=1,100, IF(B31=2,96, IF(B31=3,92,IF(B31=4,88,IF(B31=5,84,IF(B31=6,80,IF(B31=7,76,IF(B31=8,72,0))))))))+IF(B31=9,68,IF(B31=10,64,IF(B31=11,60,IF(B31=12,58,IF(B31=13,56,IF(B31=14,54,IF(B31=15,52,IF(B31=16,50,0))))))))</f>
        <v>68</v>
      </c>
      <c r="C32" s="22">
        <f t="shared" si="8"/>
        <v>72</v>
      </c>
      <c r="D32" s="22">
        <f t="shared" si="8"/>
        <v>58</v>
      </c>
      <c r="E32" s="22">
        <f t="shared" si="8"/>
        <v>76</v>
      </c>
      <c r="F32" s="22">
        <f t="shared" si="8"/>
        <v>92</v>
      </c>
      <c r="G32" s="22">
        <f t="shared" si="8"/>
        <v>60</v>
      </c>
      <c r="H32" s="22">
        <f t="shared" si="8"/>
        <v>88</v>
      </c>
      <c r="I32" s="22">
        <f t="shared" si="8"/>
        <v>56</v>
      </c>
      <c r="J32" s="22">
        <f t="shared" si="8"/>
        <v>52</v>
      </c>
      <c r="K32" s="22">
        <f t="shared" si="8"/>
        <v>50</v>
      </c>
      <c r="L32" s="22">
        <f t="shared" si="8"/>
        <v>54</v>
      </c>
      <c r="M32" s="22">
        <f t="shared" si="8"/>
        <v>88</v>
      </c>
      <c r="N32" s="22">
        <f t="shared" si="8"/>
        <v>68</v>
      </c>
      <c r="O32" s="22">
        <f t="shared" si="8"/>
        <v>80</v>
      </c>
      <c r="P32" s="22">
        <f t="shared" si="8"/>
        <v>100</v>
      </c>
      <c r="Q32" s="23">
        <f t="shared" si="8"/>
        <v>96</v>
      </c>
    </row>
    <row r="33" spans="1:19" x14ac:dyDescent="0.2">
      <c r="A33" s="2" t="s">
        <v>6</v>
      </c>
      <c r="B33" s="24">
        <f>VLOOKUP(Teams!A2,$C$95:$N$110,MATCH($S33,$C$94:$N$94,0),FALSE)</f>
        <v>14</v>
      </c>
      <c r="C33" s="25">
        <f>VLOOKUP(Teams!B2,$C$95:$N$110,MATCH($S33,$C$94:$N$94,0),FALSE)</f>
        <v>29</v>
      </c>
      <c r="D33" s="25">
        <f>VLOOKUP(Teams!C2,$C$95:$N$110,MATCH($S33,$C$94:$N$94,0),FALSE)</f>
        <v>20</v>
      </c>
      <c r="E33" s="25">
        <f>VLOOKUP(Teams!D2,$C$95:$N$110,MATCH($S33,$C$94:$N$94,0),FALSE)</f>
        <v>18</v>
      </c>
      <c r="F33" s="25">
        <f>VLOOKUP(Teams!E2,$C$95:$N$110,MATCH($S33,$C$94:$N$94,0),FALSE)</f>
        <v>29</v>
      </c>
      <c r="G33" s="25">
        <f>VLOOKUP(Teams!F2,$C$95:$N$110,MATCH($S33,$C$94:$N$94,0),FALSE)</f>
        <v>30</v>
      </c>
      <c r="H33" s="25">
        <f>VLOOKUP(Teams!G2,$C$95:$N$110,MATCH($S33,$C$94:$N$94,0),FALSE)</f>
        <v>19</v>
      </c>
      <c r="I33" s="25">
        <f>VLOOKUP(Teams!H2,$C$95:$N$110,MATCH($S33,$C$94:$N$94,0),FALSE)</f>
        <v>27</v>
      </c>
      <c r="J33" s="25">
        <f>VLOOKUP(Teams!I2,$C$95:$N$110,MATCH($S33,$C$94:$N$94,0),FALSE)</f>
        <v>29</v>
      </c>
      <c r="K33" s="25">
        <f>VLOOKUP(Teams!J2,$C$95:$N$110,MATCH($S33,$C$94:$N$94,0),FALSE)</f>
        <v>21</v>
      </c>
      <c r="L33" s="25">
        <f>VLOOKUP(Teams!K2,$C$95:$N$110,MATCH($S33,$C$94:$N$94,0),FALSE)</f>
        <v>12</v>
      </c>
      <c r="M33" s="25">
        <f>VLOOKUP(Teams!L2,$C$95:$N$110,MATCH($S33,$C$94:$N$94,0),FALSE)</f>
        <v>17</v>
      </c>
      <c r="N33" s="25">
        <f>VLOOKUP(Teams!M2,$C$95:$N$110,MATCH($S33,$C$94:$N$94,0),FALSE)</f>
        <v>23</v>
      </c>
      <c r="O33" s="25">
        <f>VLOOKUP(Teams!N2,$C$95:$N$110,MATCH($S33,$C$94:$N$94,0),FALSE)</f>
        <v>15</v>
      </c>
      <c r="P33" s="25">
        <f>VLOOKUP(Teams!O2,$C$95:$N$110,MATCH($S33,$C$94:$N$94,0),FALSE)</f>
        <v>15</v>
      </c>
      <c r="Q33" s="26">
        <f>VLOOKUP(Teams!P2,$C$95:$N$110,MATCH($S33,$C$94:$N$94,0),FALSE)</f>
        <v>23</v>
      </c>
      <c r="R33" s="8" t="s">
        <v>6</v>
      </c>
      <c r="S33" s="2" t="s">
        <v>36</v>
      </c>
    </row>
    <row r="34" spans="1:19" x14ac:dyDescent="0.2">
      <c r="B34" s="18">
        <f t="shared" ref="B34:Q34" si="9">RANK(B33,$B33:$Q33,0)</f>
        <v>15</v>
      </c>
      <c r="C34" s="19">
        <f t="shared" si="9"/>
        <v>2</v>
      </c>
      <c r="D34" s="19">
        <f t="shared" si="9"/>
        <v>9</v>
      </c>
      <c r="E34" s="19">
        <f t="shared" si="9"/>
        <v>11</v>
      </c>
      <c r="F34" s="19">
        <f t="shared" si="9"/>
        <v>2</v>
      </c>
      <c r="G34" s="19">
        <f t="shared" si="9"/>
        <v>1</v>
      </c>
      <c r="H34" s="19">
        <f t="shared" si="9"/>
        <v>10</v>
      </c>
      <c r="I34" s="19">
        <f t="shared" si="9"/>
        <v>5</v>
      </c>
      <c r="J34" s="19">
        <f t="shared" si="9"/>
        <v>2</v>
      </c>
      <c r="K34" s="19">
        <f t="shared" si="9"/>
        <v>8</v>
      </c>
      <c r="L34" s="19">
        <f t="shared" si="9"/>
        <v>16</v>
      </c>
      <c r="M34" s="19">
        <f t="shared" si="9"/>
        <v>12</v>
      </c>
      <c r="N34" s="19">
        <f t="shared" si="9"/>
        <v>6</v>
      </c>
      <c r="O34" s="19">
        <f t="shared" si="9"/>
        <v>13</v>
      </c>
      <c r="P34" s="19">
        <f t="shared" si="9"/>
        <v>13</v>
      </c>
      <c r="Q34" s="20">
        <f t="shared" si="9"/>
        <v>6</v>
      </c>
    </row>
    <row r="35" spans="1:19" x14ac:dyDescent="0.2">
      <c r="B35" s="21">
        <f t="shared" ref="B35:Q35" si="10">IF(B34=1,100, IF(B34=2,96, IF(B34=3,92,IF(B34=4,88,IF(B34=5,84,IF(B34=6,80,IF(B34=7,76,IF(B34=8,72,0))))))))+IF(B34=9,68,IF(B34=10,64,IF(B34=11,60,IF(B34=12,58,IF(B34=13,56,IF(B34=14,54,IF(B34=15,52,IF(B34=16,50,0))))))))</f>
        <v>52</v>
      </c>
      <c r="C35" s="22">
        <f t="shared" si="10"/>
        <v>96</v>
      </c>
      <c r="D35" s="22">
        <f t="shared" si="10"/>
        <v>68</v>
      </c>
      <c r="E35" s="22">
        <f t="shared" si="10"/>
        <v>60</v>
      </c>
      <c r="F35" s="22">
        <f t="shared" si="10"/>
        <v>96</v>
      </c>
      <c r="G35" s="22">
        <f t="shared" si="10"/>
        <v>100</v>
      </c>
      <c r="H35" s="22">
        <f t="shared" si="10"/>
        <v>64</v>
      </c>
      <c r="I35" s="22">
        <f t="shared" si="10"/>
        <v>84</v>
      </c>
      <c r="J35" s="22">
        <f t="shared" si="10"/>
        <v>96</v>
      </c>
      <c r="K35" s="22">
        <f t="shared" si="10"/>
        <v>72</v>
      </c>
      <c r="L35" s="22">
        <f t="shared" si="10"/>
        <v>50</v>
      </c>
      <c r="M35" s="22">
        <f t="shared" si="10"/>
        <v>58</v>
      </c>
      <c r="N35" s="22">
        <f t="shared" si="10"/>
        <v>80</v>
      </c>
      <c r="O35" s="22">
        <f t="shared" si="10"/>
        <v>56</v>
      </c>
      <c r="P35" s="22">
        <f t="shared" si="10"/>
        <v>56</v>
      </c>
      <c r="Q35" s="23">
        <f t="shared" si="10"/>
        <v>80</v>
      </c>
    </row>
    <row r="36" spans="1:19" x14ac:dyDescent="0.2">
      <c r="A36" s="2" t="s">
        <v>7</v>
      </c>
      <c r="B36" s="24">
        <f>VLOOKUP(Teams!A2,$C$95:$N$110,MATCH($S36,$C$94:$N$94,0),FALSE)</f>
        <v>202</v>
      </c>
      <c r="C36" s="25">
        <f>VLOOKUP(Teams!B2,$C$95:$N$110,MATCH($S36,$C$94:$N$94,0),FALSE)</f>
        <v>134</v>
      </c>
      <c r="D36" s="25">
        <f>VLOOKUP(Teams!C2,$C$95:$N$110,MATCH($S36,$C$94:$N$94,0),FALSE)</f>
        <v>187</v>
      </c>
      <c r="E36" s="25">
        <f>VLOOKUP(Teams!D2,$C$95:$N$110,MATCH($S36,$C$94:$N$94,0),FALSE)</f>
        <v>145</v>
      </c>
      <c r="F36" s="25">
        <f>VLOOKUP(Teams!E2,$C$95:$N$110,MATCH($S36,$C$94:$N$94,0),FALSE)</f>
        <v>92</v>
      </c>
      <c r="G36" s="25">
        <f>VLOOKUP(Teams!F2,$C$95:$N$110,MATCH($S36,$C$94:$N$94,0),FALSE)</f>
        <v>159</v>
      </c>
      <c r="H36" s="25">
        <f>VLOOKUP(Teams!G2,$C$95:$N$110,MATCH($S36,$C$94:$N$94,0),FALSE)</f>
        <v>148</v>
      </c>
      <c r="I36" s="25">
        <f>VLOOKUP(Teams!H2,$C$95:$N$110,MATCH($S36,$C$94:$N$94,0),FALSE)</f>
        <v>186</v>
      </c>
      <c r="J36" s="25">
        <f>VLOOKUP(Teams!I2,$C$95:$N$110,MATCH($S36,$C$94:$N$94,0),FALSE)</f>
        <v>184</v>
      </c>
      <c r="K36" s="25">
        <f>VLOOKUP(Teams!J2,$C$95:$N$110,MATCH($S36,$C$94:$N$94,0),FALSE)</f>
        <v>119</v>
      </c>
      <c r="L36" s="25">
        <f>VLOOKUP(Teams!K2,$C$95:$N$110,MATCH($S36,$C$94:$N$94,0),FALSE)</f>
        <v>148</v>
      </c>
      <c r="M36" s="25">
        <f>VLOOKUP(Teams!L2,$C$95:$N$110,MATCH($S36,$C$94:$N$94,0),FALSE)</f>
        <v>212</v>
      </c>
      <c r="N36" s="25">
        <f>VLOOKUP(Teams!M2,$C$95:$N$110,MATCH($S36,$C$94:$N$94,0),FALSE)</f>
        <v>171</v>
      </c>
      <c r="O36" s="25">
        <f>VLOOKUP(Teams!N2,$C$95:$N$110,MATCH($S36,$C$94:$N$94,0),FALSE)</f>
        <v>182</v>
      </c>
      <c r="P36" s="25">
        <f>VLOOKUP(Teams!O2,$C$95:$N$110,MATCH($S36,$C$94:$N$94,0),FALSE)</f>
        <v>153</v>
      </c>
      <c r="Q36" s="26">
        <f>VLOOKUP(Teams!P2,$C$95:$N$110,MATCH($S36,$C$94:$N$94,0),FALSE)</f>
        <v>176</v>
      </c>
      <c r="R36" s="8" t="s">
        <v>7</v>
      </c>
      <c r="S36" s="2" t="s">
        <v>37</v>
      </c>
    </row>
    <row r="37" spans="1:19" x14ac:dyDescent="0.2">
      <c r="B37" s="18">
        <f t="shared" ref="B37:Q37" si="11">RANK(B36,$B36:$Q36,0)</f>
        <v>2</v>
      </c>
      <c r="C37" s="19">
        <f t="shared" si="11"/>
        <v>14</v>
      </c>
      <c r="D37" s="19">
        <f t="shared" si="11"/>
        <v>3</v>
      </c>
      <c r="E37" s="19">
        <f t="shared" si="11"/>
        <v>13</v>
      </c>
      <c r="F37" s="19">
        <f t="shared" si="11"/>
        <v>16</v>
      </c>
      <c r="G37" s="19">
        <f t="shared" si="11"/>
        <v>9</v>
      </c>
      <c r="H37" s="19">
        <f t="shared" si="11"/>
        <v>11</v>
      </c>
      <c r="I37" s="19">
        <f t="shared" si="11"/>
        <v>4</v>
      </c>
      <c r="J37" s="19">
        <f t="shared" si="11"/>
        <v>5</v>
      </c>
      <c r="K37" s="19">
        <f t="shared" si="11"/>
        <v>15</v>
      </c>
      <c r="L37" s="19">
        <f t="shared" si="11"/>
        <v>11</v>
      </c>
      <c r="M37" s="19">
        <f t="shared" si="11"/>
        <v>1</v>
      </c>
      <c r="N37" s="19">
        <f t="shared" si="11"/>
        <v>8</v>
      </c>
      <c r="O37" s="19">
        <f t="shared" si="11"/>
        <v>6</v>
      </c>
      <c r="P37" s="19">
        <f t="shared" si="11"/>
        <v>10</v>
      </c>
      <c r="Q37" s="20">
        <f t="shared" si="11"/>
        <v>7</v>
      </c>
    </row>
    <row r="38" spans="1:19" x14ac:dyDescent="0.2">
      <c r="B38" s="21">
        <f t="shared" ref="B38:Q38" si="12">IF(B37=1,100, IF(B37=2,96, IF(B37=3,92,IF(B37=4,88,IF(B37=5,84,IF(B37=6,80,IF(B37=7,76,IF(B37=8,72,0))))))))+IF(B37=9,68,IF(B37=10,64,IF(B37=11,60,IF(B37=12,58,IF(B37=13,56,IF(B37=14,54,IF(B37=15,52,IF(B37=16,50,0))))))))</f>
        <v>96</v>
      </c>
      <c r="C38" s="22">
        <f t="shared" si="12"/>
        <v>54</v>
      </c>
      <c r="D38" s="22">
        <f t="shared" si="12"/>
        <v>92</v>
      </c>
      <c r="E38" s="22">
        <f t="shared" si="12"/>
        <v>56</v>
      </c>
      <c r="F38" s="22">
        <f t="shared" si="12"/>
        <v>50</v>
      </c>
      <c r="G38" s="22">
        <f t="shared" si="12"/>
        <v>68</v>
      </c>
      <c r="H38" s="22">
        <f t="shared" si="12"/>
        <v>60</v>
      </c>
      <c r="I38" s="22">
        <f t="shared" si="12"/>
        <v>88</v>
      </c>
      <c r="J38" s="22">
        <f t="shared" si="12"/>
        <v>84</v>
      </c>
      <c r="K38" s="22">
        <f t="shared" si="12"/>
        <v>52</v>
      </c>
      <c r="L38" s="22">
        <f t="shared" si="12"/>
        <v>60</v>
      </c>
      <c r="M38" s="22">
        <f t="shared" si="12"/>
        <v>100</v>
      </c>
      <c r="N38" s="22">
        <f t="shared" si="12"/>
        <v>72</v>
      </c>
      <c r="O38" s="22">
        <f t="shared" si="12"/>
        <v>80</v>
      </c>
      <c r="P38" s="22">
        <f t="shared" si="12"/>
        <v>64</v>
      </c>
      <c r="Q38" s="23">
        <f t="shared" si="12"/>
        <v>76</v>
      </c>
    </row>
    <row r="39" spans="1:19" x14ac:dyDescent="0.2">
      <c r="A39" s="2" t="s">
        <v>8</v>
      </c>
      <c r="B39" s="24">
        <f>VLOOKUP(Teams!A2,$C$95:$N$110,MATCH($S39,$C$94:$N$94,0),FALSE)</f>
        <v>560</v>
      </c>
      <c r="C39" s="25">
        <f>VLOOKUP(Teams!B2,$C$95:$N$110,MATCH($S39,$C$94:$N$94,0),FALSE)</f>
        <v>494</v>
      </c>
      <c r="D39" s="25">
        <f>VLOOKUP(Teams!C2,$C$95:$N$110,MATCH($S39,$C$94:$N$94,0),FALSE)</f>
        <v>624</v>
      </c>
      <c r="E39" s="25">
        <f>VLOOKUP(Teams!D2,$C$95:$N$110,MATCH($S39,$C$94:$N$94,0),FALSE)</f>
        <v>523</v>
      </c>
      <c r="F39" s="25">
        <f>VLOOKUP(Teams!E2,$C$95:$N$110,MATCH($S39,$C$94:$N$94,0),FALSE)</f>
        <v>465</v>
      </c>
      <c r="G39" s="25">
        <f>VLOOKUP(Teams!F2,$C$95:$N$110,MATCH($S39,$C$94:$N$94,0),FALSE)</f>
        <v>566</v>
      </c>
      <c r="H39" s="25">
        <f>VLOOKUP(Teams!G2,$C$95:$N$110,MATCH($S39,$C$94:$N$94,0),FALSE)</f>
        <v>503</v>
      </c>
      <c r="I39" s="25">
        <f>VLOOKUP(Teams!H2,$C$95:$N$110,MATCH($S39,$C$94:$N$94,0),FALSE)</f>
        <v>598</v>
      </c>
      <c r="J39" s="25">
        <f>VLOOKUP(Teams!I2,$C$95:$N$110,MATCH($S39,$C$94:$N$94,0),FALSE)</f>
        <v>519</v>
      </c>
      <c r="K39" s="25">
        <f>VLOOKUP(Teams!J2,$C$95:$N$110,MATCH($S39,$C$94:$N$94,0),FALSE)</f>
        <v>442</v>
      </c>
      <c r="L39" s="25">
        <f>VLOOKUP(Teams!K2,$C$95:$N$110,MATCH($S39,$C$94:$N$94,0),FALSE)</f>
        <v>476</v>
      </c>
      <c r="M39" s="25">
        <f>VLOOKUP(Teams!L2,$C$95:$N$110,MATCH($S39,$C$94:$N$94,0),FALSE)</f>
        <v>601</v>
      </c>
      <c r="N39" s="25">
        <f>VLOOKUP(Teams!M2,$C$95:$N$110,MATCH($S39,$C$94:$N$94,0),FALSE)</f>
        <v>491</v>
      </c>
      <c r="O39" s="25">
        <f>VLOOKUP(Teams!N2,$C$95:$N$110,MATCH($S39,$C$94:$N$94,0),FALSE)</f>
        <v>586</v>
      </c>
      <c r="P39" s="25">
        <f>VLOOKUP(Teams!O2,$C$95:$N$110,MATCH($S39,$C$94:$N$94,0),FALSE)</f>
        <v>603</v>
      </c>
      <c r="Q39" s="26">
        <f>VLOOKUP(Teams!P2,$C$95:$N$110,MATCH($S39,$C$94:$N$94,0),FALSE)</f>
        <v>615</v>
      </c>
      <c r="R39" s="8" t="s">
        <v>8</v>
      </c>
      <c r="S39" s="2" t="s">
        <v>38</v>
      </c>
    </row>
    <row r="40" spans="1:19" x14ac:dyDescent="0.2">
      <c r="B40" s="18">
        <f t="shared" ref="B40:Q40" si="13">RANK(B39,$B39:$Q39,0)</f>
        <v>8</v>
      </c>
      <c r="C40" s="19">
        <f t="shared" si="13"/>
        <v>12</v>
      </c>
      <c r="D40" s="19">
        <f t="shared" si="13"/>
        <v>1</v>
      </c>
      <c r="E40" s="19">
        <f t="shared" si="13"/>
        <v>9</v>
      </c>
      <c r="F40" s="19">
        <f t="shared" si="13"/>
        <v>15</v>
      </c>
      <c r="G40" s="19">
        <f t="shared" si="13"/>
        <v>7</v>
      </c>
      <c r="H40" s="19">
        <f t="shared" si="13"/>
        <v>11</v>
      </c>
      <c r="I40" s="19">
        <f t="shared" si="13"/>
        <v>5</v>
      </c>
      <c r="J40" s="19">
        <f t="shared" si="13"/>
        <v>10</v>
      </c>
      <c r="K40" s="19">
        <f t="shared" si="13"/>
        <v>16</v>
      </c>
      <c r="L40" s="19">
        <f t="shared" si="13"/>
        <v>14</v>
      </c>
      <c r="M40" s="19">
        <f t="shared" si="13"/>
        <v>4</v>
      </c>
      <c r="N40" s="19">
        <f t="shared" si="13"/>
        <v>13</v>
      </c>
      <c r="O40" s="19">
        <f t="shared" si="13"/>
        <v>6</v>
      </c>
      <c r="P40" s="19">
        <f t="shared" si="13"/>
        <v>3</v>
      </c>
      <c r="Q40" s="20">
        <f t="shared" si="13"/>
        <v>2</v>
      </c>
    </row>
    <row r="41" spans="1:19" x14ac:dyDescent="0.2">
      <c r="B41" s="21">
        <f t="shared" ref="B41:Q41" si="14">IF(B40=1,100, IF(B40=2,96, IF(B40=3,92,IF(B40=4,88,IF(B40=5,84,IF(B40=6,80,IF(B40=7,76,IF(B40=8,72,0))))))))+IF(B40=9,68,IF(B40=10,64,IF(B40=11,60,IF(B40=12,58,IF(B40=13,56,IF(B40=14,54,IF(B40=15,52,IF(B40=16,50,0))))))))</f>
        <v>72</v>
      </c>
      <c r="C41" s="22">
        <f t="shared" si="14"/>
        <v>58</v>
      </c>
      <c r="D41" s="22">
        <f t="shared" si="14"/>
        <v>100</v>
      </c>
      <c r="E41" s="22">
        <f t="shared" si="14"/>
        <v>68</v>
      </c>
      <c r="F41" s="22">
        <f t="shared" si="14"/>
        <v>52</v>
      </c>
      <c r="G41" s="22">
        <f t="shared" si="14"/>
        <v>76</v>
      </c>
      <c r="H41" s="22">
        <f t="shared" si="14"/>
        <v>60</v>
      </c>
      <c r="I41" s="22">
        <f t="shared" si="14"/>
        <v>84</v>
      </c>
      <c r="J41" s="22">
        <f t="shared" si="14"/>
        <v>64</v>
      </c>
      <c r="K41" s="22">
        <f t="shared" si="14"/>
        <v>50</v>
      </c>
      <c r="L41" s="22">
        <f t="shared" si="14"/>
        <v>54</v>
      </c>
      <c r="M41" s="22">
        <f t="shared" si="14"/>
        <v>88</v>
      </c>
      <c r="N41" s="22">
        <f t="shared" si="14"/>
        <v>56</v>
      </c>
      <c r="O41" s="22">
        <f t="shared" si="14"/>
        <v>80</v>
      </c>
      <c r="P41" s="22">
        <f t="shared" si="14"/>
        <v>92</v>
      </c>
      <c r="Q41" s="23">
        <f t="shared" si="14"/>
        <v>96</v>
      </c>
    </row>
    <row r="42" spans="1:19" x14ac:dyDescent="0.2">
      <c r="A42" s="2" t="s">
        <v>9</v>
      </c>
      <c r="B42" s="24">
        <f>VLOOKUP(Teams!A2,$C$95:$N$110,MATCH($S42,$C$94:$N$94,0),FALSE)</f>
        <v>53</v>
      </c>
      <c r="C42" s="25">
        <f>VLOOKUP(Teams!B2,$C$95:$N$110,MATCH($S42,$C$94:$N$94,0),FALSE)</f>
        <v>66</v>
      </c>
      <c r="D42" s="25">
        <f>VLOOKUP(Teams!C2,$C$95:$N$110,MATCH($S42,$C$94:$N$94,0),FALSE)</f>
        <v>47</v>
      </c>
      <c r="E42" s="25">
        <f>VLOOKUP(Teams!D2,$C$95:$N$110,MATCH($S42,$C$94:$N$94,0),FALSE)</f>
        <v>77</v>
      </c>
      <c r="F42" s="25">
        <f>VLOOKUP(Teams!E2,$C$95:$N$110,MATCH($S42,$C$94:$N$94,0),FALSE)</f>
        <v>17</v>
      </c>
      <c r="G42" s="25">
        <f>VLOOKUP(Teams!F2,$C$95:$N$110,MATCH($S42,$C$94:$N$94,0),FALSE)</f>
        <v>56</v>
      </c>
      <c r="H42" s="25">
        <f>VLOOKUP(Teams!G2,$C$95:$N$110,MATCH($S42,$C$94:$N$94,0),FALSE)</f>
        <v>48</v>
      </c>
      <c r="I42" s="25">
        <f>VLOOKUP(Teams!H2,$C$95:$N$110,MATCH($S42,$C$94:$N$94,0),FALSE)</f>
        <v>65</v>
      </c>
      <c r="J42" s="25">
        <f>VLOOKUP(Teams!I2,$C$95:$N$110,MATCH($S42,$C$94:$N$94,0),FALSE)</f>
        <v>34</v>
      </c>
      <c r="K42" s="25">
        <f>VLOOKUP(Teams!J2,$C$95:$N$110,MATCH($S42,$C$94:$N$94,0),FALSE)</f>
        <v>90</v>
      </c>
      <c r="L42" s="25">
        <f>VLOOKUP(Teams!K2,$C$95:$N$110,MATCH($S42,$C$94:$N$94,0),FALSE)</f>
        <v>82</v>
      </c>
      <c r="M42" s="25">
        <f>VLOOKUP(Teams!L2,$C$95:$N$110,MATCH($S42,$C$94:$N$94,0),FALSE)</f>
        <v>61</v>
      </c>
      <c r="N42" s="25">
        <f>VLOOKUP(Teams!M2,$C$95:$N$110,MATCH($S42,$C$94:$N$94,0),FALSE)</f>
        <v>45</v>
      </c>
      <c r="O42" s="25">
        <f>VLOOKUP(Teams!N2,$C$95:$N$110,MATCH($S42,$C$94:$N$94,0),FALSE)</f>
        <v>56</v>
      </c>
      <c r="P42" s="25">
        <f>VLOOKUP(Teams!O2,$C$95:$N$110,MATCH($S42,$C$94:$N$94,0),FALSE)</f>
        <v>41</v>
      </c>
      <c r="Q42" s="26">
        <f>VLOOKUP(Teams!P2,$C$95:$N$110,MATCH($S42,$C$94:$N$94,0),FALSE)</f>
        <v>159</v>
      </c>
      <c r="R42" s="8" t="s">
        <v>9</v>
      </c>
      <c r="S42" s="2" t="s">
        <v>39</v>
      </c>
    </row>
    <row r="43" spans="1:19" x14ac:dyDescent="0.2">
      <c r="B43" s="18">
        <f t="shared" ref="B43:Q43" si="15">RANK(B42,$B42:$Q42,0)</f>
        <v>10</v>
      </c>
      <c r="C43" s="19">
        <f t="shared" si="15"/>
        <v>5</v>
      </c>
      <c r="D43" s="19">
        <f t="shared" si="15"/>
        <v>12</v>
      </c>
      <c r="E43" s="19">
        <f t="shared" si="15"/>
        <v>4</v>
      </c>
      <c r="F43" s="19">
        <f t="shared" si="15"/>
        <v>16</v>
      </c>
      <c r="G43" s="19">
        <f t="shared" si="15"/>
        <v>8</v>
      </c>
      <c r="H43" s="19">
        <f t="shared" si="15"/>
        <v>11</v>
      </c>
      <c r="I43" s="19">
        <f t="shared" si="15"/>
        <v>6</v>
      </c>
      <c r="J43" s="19">
        <f t="shared" si="15"/>
        <v>15</v>
      </c>
      <c r="K43" s="19">
        <f t="shared" si="15"/>
        <v>2</v>
      </c>
      <c r="L43" s="19">
        <f t="shared" si="15"/>
        <v>3</v>
      </c>
      <c r="M43" s="19">
        <f t="shared" si="15"/>
        <v>7</v>
      </c>
      <c r="N43" s="19">
        <f t="shared" si="15"/>
        <v>13</v>
      </c>
      <c r="O43" s="19">
        <f t="shared" si="15"/>
        <v>8</v>
      </c>
      <c r="P43" s="19">
        <f t="shared" si="15"/>
        <v>14</v>
      </c>
      <c r="Q43" s="20">
        <f t="shared" si="15"/>
        <v>1</v>
      </c>
    </row>
    <row r="44" spans="1:19" x14ac:dyDescent="0.2">
      <c r="B44" s="21">
        <f t="shared" ref="B44:Q44" si="16">IF(B43=1,100, IF(B43=2,96, IF(B43=3,92,IF(B43=4,88,IF(B43=5,84,IF(B43=6,80,IF(B43=7,76,IF(B43=8,72,0))))))))+IF(B43=9,68,IF(B43=10,64,IF(B43=11,60,IF(B43=12,58,IF(B43=13,56,IF(B43=14,54,IF(B43=15,52,IF(B43=16,50,0))))))))</f>
        <v>64</v>
      </c>
      <c r="C44" s="22">
        <f t="shared" si="16"/>
        <v>84</v>
      </c>
      <c r="D44" s="22">
        <f t="shared" si="16"/>
        <v>58</v>
      </c>
      <c r="E44" s="22">
        <f t="shared" si="16"/>
        <v>88</v>
      </c>
      <c r="F44" s="22">
        <f t="shared" si="16"/>
        <v>50</v>
      </c>
      <c r="G44" s="22">
        <f t="shared" si="16"/>
        <v>72</v>
      </c>
      <c r="H44" s="22">
        <f t="shared" si="16"/>
        <v>60</v>
      </c>
      <c r="I44" s="22">
        <f t="shared" si="16"/>
        <v>80</v>
      </c>
      <c r="J44" s="22">
        <f t="shared" si="16"/>
        <v>52</v>
      </c>
      <c r="K44" s="22">
        <f t="shared" si="16"/>
        <v>96</v>
      </c>
      <c r="L44" s="22">
        <f t="shared" si="16"/>
        <v>92</v>
      </c>
      <c r="M44" s="22">
        <f t="shared" si="16"/>
        <v>76</v>
      </c>
      <c r="N44" s="22">
        <f t="shared" si="16"/>
        <v>56</v>
      </c>
      <c r="O44" s="22">
        <f t="shared" si="16"/>
        <v>72</v>
      </c>
      <c r="P44" s="22">
        <f t="shared" si="16"/>
        <v>54</v>
      </c>
      <c r="Q44" s="23">
        <f t="shared" si="16"/>
        <v>100</v>
      </c>
    </row>
    <row r="45" spans="1:19" x14ac:dyDescent="0.2">
      <c r="A45" s="2" t="s">
        <v>15</v>
      </c>
      <c r="B45" s="24">
        <f>VLOOKUP(Teams!A2,$C$95:$N$110,MATCH($S45,$C$94:$N$94,0),FALSE)</f>
        <v>55</v>
      </c>
      <c r="C45" s="25">
        <f>VLOOKUP(Teams!B2,$C$95:$N$110,MATCH($S45,$C$94:$N$94,0),FALSE)</f>
        <v>89</v>
      </c>
      <c r="D45" s="25">
        <f>VLOOKUP(Teams!C2,$C$95:$N$110,MATCH($S45,$C$94:$N$94,0),FALSE)</f>
        <v>63</v>
      </c>
      <c r="E45" s="25">
        <f>VLOOKUP(Teams!D2,$C$95:$N$110,MATCH($S45,$C$94:$N$94,0),FALSE)</f>
        <v>61</v>
      </c>
      <c r="F45" s="25">
        <f>VLOOKUP(Teams!E2,$C$95:$N$110,MATCH($S45,$C$94:$N$94,0),FALSE)</f>
        <v>71</v>
      </c>
      <c r="G45" s="25">
        <f>VLOOKUP(Teams!F2,$C$95:$N$110,MATCH($S45,$C$94:$N$94,0),FALSE)</f>
        <v>58</v>
      </c>
      <c r="H45" s="25">
        <f>VLOOKUP(Teams!G2,$C$95:$N$110,MATCH($S45,$C$94:$N$94,0),FALSE)</f>
        <v>47</v>
      </c>
      <c r="I45" s="25">
        <f>VLOOKUP(Teams!H2,$C$95:$N$110,MATCH($S45,$C$94:$N$94,0),FALSE)</f>
        <v>85</v>
      </c>
      <c r="J45" s="25">
        <f>VLOOKUP(Teams!I2,$C$95:$N$110,MATCH($S45,$C$94:$N$94,0),FALSE)</f>
        <v>53</v>
      </c>
      <c r="K45" s="25">
        <f>VLOOKUP(Teams!J2,$C$95:$N$110,MATCH($S45,$C$94:$N$94,0),FALSE)</f>
        <v>68</v>
      </c>
      <c r="L45" s="25">
        <f>VLOOKUP(Teams!K2,$C$95:$N$110,MATCH($S45,$C$94:$N$94,0),FALSE)</f>
        <v>75</v>
      </c>
      <c r="M45" s="25">
        <f>VLOOKUP(Teams!L2,$C$95:$N$110,MATCH($S45,$C$94:$N$94,0),FALSE)</f>
        <v>38</v>
      </c>
      <c r="N45" s="25">
        <f>VLOOKUP(Teams!M2,$C$95:$N$110,MATCH($S45,$C$94:$N$94,0),FALSE)</f>
        <v>47</v>
      </c>
      <c r="O45" s="25">
        <f>VLOOKUP(Teams!N2,$C$95:$N$110,MATCH($S45,$C$94:$N$94,0),FALSE)</f>
        <v>62</v>
      </c>
      <c r="P45" s="25">
        <f>VLOOKUP(Teams!O2,$C$95:$N$110,MATCH($S45,$C$94:$N$94,0),FALSE)</f>
        <v>77</v>
      </c>
      <c r="Q45" s="26">
        <f>VLOOKUP(Teams!P2,$C$95:$N$110,MATCH($S45,$C$94:$N$94,0),FALSE)</f>
        <v>71</v>
      </c>
      <c r="R45" s="8" t="s">
        <v>15</v>
      </c>
      <c r="S45" s="2" t="s">
        <v>41</v>
      </c>
    </row>
    <row r="46" spans="1:19" x14ac:dyDescent="0.2">
      <c r="B46" s="18">
        <f t="shared" ref="B46:Q46" si="17">RANK(B45,$B45:$Q45,1)</f>
        <v>5</v>
      </c>
      <c r="C46" s="19">
        <f t="shared" si="17"/>
        <v>16</v>
      </c>
      <c r="D46" s="19">
        <f t="shared" si="17"/>
        <v>9</v>
      </c>
      <c r="E46" s="19">
        <f t="shared" si="17"/>
        <v>7</v>
      </c>
      <c r="F46" s="19">
        <f t="shared" si="17"/>
        <v>11</v>
      </c>
      <c r="G46" s="19">
        <f t="shared" si="17"/>
        <v>6</v>
      </c>
      <c r="H46" s="19">
        <f t="shared" si="17"/>
        <v>2</v>
      </c>
      <c r="I46" s="19">
        <f t="shared" si="17"/>
        <v>15</v>
      </c>
      <c r="J46" s="19">
        <f t="shared" si="17"/>
        <v>4</v>
      </c>
      <c r="K46" s="19">
        <f t="shared" si="17"/>
        <v>10</v>
      </c>
      <c r="L46" s="19">
        <f t="shared" si="17"/>
        <v>13</v>
      </c>
      <c r="M46" s="19">
        <f t="shared" si="17"/>
        <v>1</v>
      </c>
      <c r="N46" s="19">
        <f t="shared" si="17"/>
        <v>2</v>
      </c>
      <c r="O46" s="19">
        <f t="shared" si="17"/>
        <v>8</v>
      </c>
      <c r="P46" s="19">
        <f t="shared" si="17"/>
        <v>14</v>
      </c>
      <c r="Q46" s="20">
        <f t="shared" si="17"/>
        <v>11</v>
      </c>
    </row>
    <row r="47" spans="1:19" x14ac:dyDescent="0.2">
      <c r="B47" s="21">
        <f t="shared" ref="B47:Q47" si="18">IF(B46=1,100, IF(B46=2,96, IF(B46=3,92,IF(B46=4,88,IF(B46=5,84,IF(B46=6,80,IF(B46=7,76,IF(B46=8,72,0))))))))+IF(B46=9,68,IF(B46=10,64,IF(B46=11,60,IF(B46=12,58,IF(B46=13,56,IF(B46=14,54,IF(B46=15,52,IF(B46=16,50,0))))))))</f>
        <v>84</v>
      </c>
      <c r="C47" s="22">
        <f t="shared" si="18"/>
        <v>50</v>
      </c>
      <c r="D47" s="22">
        <f t="shared" si="18"/>
        <v>68</v>
      </c>
      <c r="E47" s="22">
        <f t="shared" si="18"/>
        <v>76</v>
      </c>
      <c r="F47" s="22">
        <f t="shared" si="18"/>
        <v>60</v>
      </c>
      <c r="G47" s="22">
        <f t="shared" si="18"/>
        <v>80</v>
      </c>
      <c r="H47" s="22">
        <f t="shared" si="18"/>
        <v>96</v>
      </c>
      <c r="I47" s="22">
        <f t="shared" si="18"/>
        <v>52</v>
      </c>
      <c r="J47" s="22">
        <f t="shared" si="18"/>
        <v>88</v>
      </c>
      <c r="K47" s="22">
        <f t="shared" si="18"/>
        <v>64</v>
      </c>
      <c r="L47" s="22">
        <f t="shared" si="18"/>
        <v>56</v>
      </c>
      <c r="M47" s="22">
        <f t="shared" si="18"/>
        <v>100</v>
      </c>
      <c r="N47" s="22">
        <f t="shared" si="18"/>
        <v>96</v>
      </c>
      <c r="O47" s="22">
        <f t="shared" si="18"/>
        <v>72</v>
      </c>
      <c r="P47" s="22">
        <f t="shared" si="18"/>
        <v>54</v>
      </c>
      <c r="Q47" s="23">
        <f t="shared" si="18"/>
        <v>60</v>
      </c>
    </row>
    <row r="48" spans="1:19" x14ac:dyDescent="0.2">
      <c r="A48" s="2" t="s">
        <v>16</v>
      </c>
      <c r="B48" s="24">
        <f t="shared" ref="B48:Q48" si="19">VLOOKUP(B53,$C$136:$Q$152,MATCH($S48,$C$136:$Q$136,0),FALSE)</f>
        <v>475</v>
      </c>
      <c r="C48" s="25">
        <f t="shared" si="19"/>
        <v>276</v>
      </c>
      <c r="D48" s="25">
        <f t="shared" si="19"/>
        <v>444</v>
      </c>
      <c r="E48" s="25">
        <f t="shared" si="19"/>
        <v>354</v>
      </c>
      <c r="F48" s="25">
        <f t="shared" si="19"/>
        <v>454</v>
      </c>
      <c r="G48" s="25">
        <f t="shared" si="19"/>
        <v>422</v>
      </c>
      <c r="H48" s="25">
        <f t="shared" si="19"/>
        <v>395</v>
      </c>
      <c r="I48" s="25">
        <f t="shared" si="19"/>
        <v>440</v>
      </c>
      <c r="J48" s="25">
        <f t="shared" si="19"/>
        <v>401</v>
      </c>
      <c r="K48" s="25">
        <f t="shared" si="19"/>
        <v>459</v>
      </c>
      <c r="L48" s="25">
        <f t="shared" si="19"/>
        <v>403</v>
      </c>
      <c r="M48" s="25">
        <f t="shared" si="19"/>
        <v>415</v>
      </c>
      <c r="N48" s="25">
        <f t="shared" si="19"/>
        <v>385</v>
      </c>
      <c r="O48" s="25">
        <f t="shared" si="19"/>
        <v>417</v>
      </c>
      <c r="P48" s="25">
        <f t="shared" si="19"/>
        <v>469</v>
      </c>
      <c r="Q48" s="26">
        <f t="shared" si="19"/>
        <v>430</v>
      </c>
      <c r="R48" s="8" t="s">
        <v>16</v>
      </c>
      <c r="S48" s="2" t="s">
        <v>48</v>
      </c>
    </row>
    <row r="49" spans="1:19" x14ac:dyDescent="0.2">
      <c r="B49" s="18">
        <f t="shared" ref="B49:Q49" si="20">RANK(B48,$B48:$Q48,0)</f>
        <v>1</v>
      </c>
      <c r="C49" s="19">
        <f t="shared" si="20"/>
        <v>16</v>
      </c>
      <c r="D49" s="19">
        <f t="shared" si="20"/>
        <v>5</v>
      </c>
      <c r="E49" s="19">
        <f t="shared" si="20"/>
        <v>15</v>
      </c>
      <c r="F49" s="19">
        <f t="shared" si="20"/>
        <v>4</v>
      </c>
      <c r="G49" s="19">
        <f t="shared" si="20"/>
        <v>8</v>
      </c>
      <c r="H49" s="19">
        <f t="shared" si="20"/>
        <v>13</v>
      </c>
      <c r="I49" s="19">
        <f t="shared" si="20"/>
        <v>6</v>
      </c>
      <c r="J49" s="19">
        <f t="shared" si="20"/>
        <v>12</v>
      </c>
      <c r="K49" s="19">
        <f t="shared" si="20"/>
        <v>3</v>
      </c>
      <c r="L49" s="19">
        <f t="shared" si="20"/>
        <v>11</v>
      </c>
      <c r="M49" s="19">
        <f t="shared" si="20"/>
        <v>10</v>
      </c>
      <c r="N49" s="19">
        <f t="shared" si="20"/>
        <v>14</v>
      </c>
      <c r="O49" s="19">
        <f t="shared" si="20"/>
        <v>9</v>
      </c>
      <c r="P49" s="19">
        <f t="shared" si="20"/>
        <v>2</v>
      </c>
      <c r="Q49" s="20">
        <f t="shared" si="20"/>
        <v>7</v>
      </c>
    </row>
    <row r="50" spans="1:19" x14ac:dyDescent="0.2">
      <c r="B50" s="21">
        <f t="shared" ref="B50:Q50" si="21">IF(B49=1,100, IF(B49=2,96, IF(B49=3,92,IF(B49=4,88,IF(B49=5,84,IF(B49=6,80,IF(B49=7,76,IF(B49=8,72,0))))))))+IF(B49=9,68,IF(B49=10,64,IF(B49=11,60,IF(B49=12,58,IF(B49=13,56,IF(B49=14,54,IF(B49=15,52,IF(B49=16,50,0))))))))</f>
        <v>100</v>
      </c>
      <c r="C50" s="22">
        <f t="shared" si="21"/>
        <v>50</v>
      </c>
      <c r="D50" s="22">
        <f t="shared" si="21"/>
        <v>84</v>
      </c>
      <c r="E50" s="22">
        <f t="shared" si="21"/>
        <v>52</v>
      </c>
      <c r="F50" s="22">
        <f t="shared" si="21"/>
        <v>88</v>
      </c>
      <c r="G50" s="22">
        <f t="shared" si="21"/>
        <v>72</v>
      </c>
      <c r="H50" s="22">
        <f t="shared" si="21"/>
        <v>56</v>
      </c>
      <c r="I50" s="22">
        <f t="shared" si="21"/>
        <v>80</v>
      </c>
      <c r="J50" s="22">
        <f t="shared" si="21"/>
        <v>58</v>
      </c>
      <c r="K50" s="22">
        <f t="shared" si="21"/>
        <v>92</v>
      </c>
      <c r="L50" s="22">
        <f t="shared" si="21"/>
        <v>60</v>
      </c>
      <c r="M50" s="22">
        <f t="shared" si="21"/>
        <v>64</v>
      </c>
      <c r="N50" s="22">
        <f t="shared" si="21"/>
        <v>54</v>
      </c>
      <c r="O50" s="22">
        <f t="shared" si="21"/>
        <v>68</v>
      </c>
      <c r="P50" s="22">
        <f t="shared" si="21"/>
        <v>96</v>
      </c>
      <c r="Q50" s="23">
        <f t="shared" si="21"/>
        <v>76</v>
      </c>
    </row>
    <row r="51" spans="1:19" x14ac:dyDescent="0.2"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</row>
    <row r="52" spans="1:19" x14ac:dyDescent="0.2">
      <c r="B52" s="28">
        <f t="shared" ref="B52:Q52" si="22">B50+B47+B44+B41+B38+B35+B32+B29+B26+B23</f>
        <v>726</v>
      </c>
      <c r="C52" s="29">
        <f t="shared" si="22"/>
        <v>642</v>
      </c>
      <c r="D52" s="29">
        <f t="shared" si="22"/>
        <v>788</v>
      </c>
      <c r="E52" s="29">
        <f t="shared" si="22"/>
        <v>672</v>
      </c>
      <c r="F52" s="29">
        <f t="shared" si="22"/>
        <v>692</v>
      </c>
      <c r="G52" s="29">
        <f t="shared" si="22"/>
        <v>748</v>
      </c>
      <c r="H52" s="29">
        <f t="shared" si="22"/>
        <v>684</v>
      </c>
      <c r="I52" s="29">
        <f t="shared" si="22"/>
        <v>792</v>
      </c>
      <c r="J52" s="29">
        <f t="shared" si="22"/>
        <v>662</v>
      </c>
      <c r="K52" s="29">
        <f t="shared" si="22"/>
        <v>628</v>
      </c>
      <c r="L52" s="29">
        <f t="shared" si="22"/>
        <v>592</v>
      </c>
      <c r="M52" s="29">
        <f t="shared" si="22"/>
        <v>850</v>
      </c>
      <c r="N52" s="29">
        <f t="shared" si="22"/>
        <v>640</v>
      </c>
      <c r="O52" s="29">
        <f t="shared" si="22"/>
        <v>772</v>
      </c>
      <c r="P52" s="29">
        <f t="shared" si="22"/>
        <v>804</v>
      </c>
      <c r="Q52" s="30">
        <f t="shared" si="22"/>
        <v>852</v>
      </c>
    </row>
    <row r="53" spans="1:19" s="10" customFormat="1" ht="15.75" x14ac:dyDescent="0.25">
      <c r="B53" s="31" t="str">
        <f>Teams!A1</f>
        <v>ARZ</v>
      </c>
      <c r="C53" s="32" t="str">
        <f>Teams!B1</f>
        <v>BTR</v>
      </c>
      <c r="D53" s="32" t="str">
        <f>Teams!C1</f>
        <v>CDK</v>
      </c>
      <c r="E53" s="32" t="str">
        <f>Teams!D1</f>
        <v>CHB</v>
      </c>
      <c r="F53" s="32" t="str">
        <f>Teams!E1</f>
        <v>DET</v>
      </c>
      <c r="G53" s="32" t="str">
        <f>Teams!F1</f>
        <v>HUD</v>
      </c>
      <c r="H53" s="32" t="str">
        <f>Teams!G1</f>
        <v>MAM</v>
      </c>
      <c r="I53" s="32" t="str">
        <f>Teams!H1</f>
        <v>MLL</v>
      </c>
      <c r="J53" s="32" t="str">
        <f>Teams!I1</f>
        <v>NYU</v>
      </c>
      <c r="K53" s="32" t="str">
        <f>Teams!J1</f>
        <v>PCR</v>
      </c>
      <c r="L53" s="32" t="str">
        <f>Teams!K1</f>
        <v>PMV</v>
      </c>
      <c r="M53" s="32" t="str">
        <f>Teams!L1</f>
        <v>PRT</v>
      </c>
      <c r="N53" s="32" t="str">
        <f>Teams!M1</f>
        <v>SEA</v>
      </c>
      <c r="O53" s="32" t="str">
        <f>Teams!N1</f>
        <v>SPS</v>
      </c>
      <c r="P53" s="32" t="str">
        <f>Teams!O1</f>
        <v>SBS</v>
      </c>
      <c r="Q53" s="33" t="str">
        <f>Teams!P1</f>
        <v>TDR</v>
      </c>
      <c r="R53" s="12"/>
    </row>
    <row r="54" spans="1:19" x14ac:dyDescent="0.2">
      <c r="C54" s="2"/>
      <c r="D54" s="2"/>
      <c r="E54" s="2"/>
      <c r="F54" s="2"/>
      <c r="G54" s="2"/>
      <c r="I54" s="34"/>
      <c r="K54" s="34"/>
      <c r="L54" s="34"/>
      <c r="M54" s="34"/>
      <c r="N54" s="34"/>
      <c r="O54" s="34"/>
      <c r="Q54" s="34"/>
    </row>
    <row r="55" spans="1:19" x14ac:dyDescent="0.2">
      <c r="H55" s="34"/>
    </row>
    <row r="56" spans="1:19" ht="15.75" x14ac:dyDescent="0.25">
      <c r="A56" s="35"/>
      <c r="B56" s="36" t="str">
        <f>Teams!A1</f>
        <v>ARZ</v>
      </c>
      <c r="C56" s="36" t="str">
        <f>Teams!B1</f>
        <v>BTR</v>
      </c>
      <c r="D56" s="36" t="str">
        <f>Teams!C1</f>
        <v>CDK</v>
      </c>
      <c r="E56" s="36" t="str">
        <f>Teams!D1</f>
        <v>CHB</v>
      </c>
      <c r="F56" s="36" t="str">
        <f>Teams!E1</f>
        <v>DET</v>
      </c>
      <c r="G56" s="36" t="str">
        <f>Teams!F1</f>
        <v>HUD</v>
      </c>
      <c r="H56" s="36" t="str">
        <f>Teams!G1</f>
        <v>MAM</v>
      </c>
      <c r="I56" s="36" t="str">
        <f>Teams!H1</f>
        <v>MLL</v>
      </c>
      <c r="J56" s="36" t="str">
        <f>Teams!I1</f>
        <v>NYU</v>
      </c>
      <c r="K56" s="36" t="str">
        <f>Teams!J1</f>
        <v>PCR</v>
      </c>
      <c r="L56" s="36" t="str">
        <f>Teams!K1</f>
        <v>PMV</v>
      </c>
      <c r="M56" s="36" t="str">
        <f>Teams!L1</f>
        <v>PRT</v>
      </c>
      <c r="N56" s="36" t="str">
        <f>Teams!M1</f>
        <v>SEA</v>
      </c>
      <c r="O56" s="36" t="str">
        <f>Teams!N1</f>
        <v>SPS</v>
      </c>
      <c r="P56" s="36" t="str">
        <f>Teams!O1</f>
        <v>SBS</v>
      </c>
      <c r="Q56" s="36" t="str">
        <f>Teams!P1</f>
        <v>TDR</v>
      </c>
      <c r="R56" s="12"/>
    </row>
    <row r="57" spans="1:19" x14ac:dyDescent="0.2">
      <c r="A57" s="2" t="s">
        <v>12</v>
      </c>
      <c r="B57" s="37">
        <f>VLOOKUP(Teams!A2,$C$115:$N$131,MATCH($S57,$C$115:$N$115,0),FALSE)</f>
        <v>3.09</v>
      </c>
      <c r="C57" s="38">
        <f>VLOOKUP(Teams!B2,$C$115:$N$131,MATCH($S57,$C$115:$N$115,0),FALSE)</f>
        <v>4.72</v>
      </c>
      <c r="D57" s="38">
        <f>VLOOKUP(Teams!C2,$C$115:$N$131,MATCH($S57,$C$115:$N$115,0),FALSE)</f>
        <v>4.1500000000000004</v>
      </c>
      <c r="E57" s="38">
        <f>VLOOKUP(Teams!D2,$C$115:$N$131,MATCH($S57,$C$115:$N$115,0),FALSE)</f>
        <v>3.85</v>
      </c>
      <c r="F57" s="38">
        <f>VLOOKUP(Teams!E2,$C$115:$N$131,MATCH($S57,$C$115:$N$115,0),FALSE)</f>
        <v>3.24</v>
      </c>
      <c r="G57" s="38">
        <f>VLOOKUP(Teams!F2,$C$115:$N$131,MATCH($S57,$C$115:$N$115,0),FALSE)</f>
        <v>3.59</v>
      </c>
      <c r="H57" s="38">
        <f>VLOOKUP(Teams!G2,$C$115:$N$131,MATCH($S57,$C$115:$N$115,0),FALSE)</f>
        <v>3.49</v>
      </c>
      <c r="I57" s="38">
        <f>VLOOKUP(Teams!H2,$C$115:$N$131,MATCH($S57,$C$115:$N$115,0),FALSE)</f>
        <v>4.32</v>
      </c>
      <c r="J57" s="38">
        <f>VLOOKUP(Teams!I2,$C$115:$N$131,MATCH($S57,$C$115:$N$115,0),FALSE)</f>
        <v>4.04</v>
      </c>
      <c r="K57" s="38">
        <f>VLOOKUP(Teams!J2,$C$115:$N$131,MATCH($S57,$C$115:$N$115,0),FALSE)</f>
        <v>4.18</v>
      </c>
      <c r="L57" s="38">
        <f>VLOOKUP(Teams!K2,$C$115:$N$131,MATCH($S57,$C$115:$N$115,0),FALSE)</f>
        <v>4.5199999999999996</v>
      </c>
      <c r="M57" s="38">
        <f>VLOOKUP(Teams!L2,$C$115:$N$131,MATCH($S57,$C$115:$N$115,0),FALSE)</f>
        <v>3.43</v>
      </c>
      <c r="N57" s="38">
        <f>VLOOKUP(Teams!M2,$C$115:$N$131,MATCH($S57,$C$115:$N$115,0),FALSE)</f>
        <v>4.25</v>
      </c>
      <c r="O57" s="38">
        <f>VLOOKUP(Teams!N2,$C$115:$N$131,MATCH($S57,$C$115:$N$115,0),FALSE)</f>
        <v>3.78</v>
      </c>
      <c r="P57" s="38">
        <f>VLOOKUP(Teams!O2,$C$115:$N$131,MATCH($S57,$C$115:$N$115,0),FALSE)</f>
        <v>4.22</v>
      </c>
      <c r="Q57" s="39">
        <f>VLOOKUP(Teams!P2,$C$115:$N$131,MATCH($S57,$C$115:$N$115,0),FALSE)</f>
        <v>2.89</v>
      </c>
      <c r="R57" s="8" t="s">
        <v>12</v>
      </c>
      <c r="S57" s="2" t="s">
        <v>12</v>
      </c>
    </row>
    <row r="58" spans="1:19" x14ac:dyDescent="0.2">
      <c r="B58" s="18">
        <f t="shared" ref="B58:Q58" si="23">RANK(B57,$B57:$Q57,1)</f>
        <v>2</v>
      </c>
      <c r="C58" s="19">
        <f t="shared" si="23"/>
        <v>16</v>
      </c>
      <c r="D58" s="19">
        <f t="shared" si="23"/>
        <v>10</v>
      </c>
      <c r="E58" s="19">
        <f t="shared" si="23"/>
        <v>8</v>
      </c>
      <c r="F58" s="19">
        <f t="shared" si="23"/>
        <v>3</v>
      </c>
      <c r="G58" s="19">
        <f t="shared" si="23"/>
        <v>6</v>
      </c>
      <c r="H58" s="19">
        <f t="shared" si="23"/>
        <v>5</v>
      </c>
      <c r="I58" s="19">
        <f t="shared" si="23"/>
        <v>14</v>
      </c>
      <c r="J58" s="19">
        <f t="shared" si="23"/>
        <v>9</v>
      </c>
      <c r="K58" s="19">
        <f t="shared" si="23"/>
        <v>11</v>
      </c>
      <c r="L58" s="19">
        <f t="shared" si="23"/>
        <v>15</v>
      </c>
      <c r="M58" s="19">
        <f t="shared" si="23"/>
        <v>4</v>
      </c>
      <c r="N58" s="19">
        <f t="shared" si="23"/>
        <v>13</v>
      </c>
      <c r="O58" s="19">
        <f t="shared" si="23"/>
        <v>7</v>
      </c>
      <c r="P58" s="19">
        <f t="shared" si="23"/>
        <v>12</v>
      </c>
      <c r="Q58" s="20">
        <f t="shared" si="23"/>
        <v>1</v>
      </c>
    </row>
    <row r="59" spans="1:19" x14ac:dyDescent="0.2">
      <c r="B59" s="21">
        <f t="shared" ref="B59:Q59" si="24">IF(B58=1,100, IF(B58=2,96, IF(B58=3,92,IF(B58=4,88,IF(B58=5,84,IF(B58=6,80,IF(B58=7,76,IF(B58=8,72,0))))))))+IF(B58=9,68,IF(B58=10,64,IF(B58=11,60,IF(B58=12,58,IF(B58=13,56,IF(B58=14,54,IF(B58=15,52,IF(B58=16,50,0))))))))</f>
        <v>96</v>
      </c>
      <c r="C59" s="22">
        <f t="shared" si="24"/>
        <v>50</v>
      </c>
      <c r="D59" s="22">
        <f t="shared" si="24"/>
        <v>64</v>
      </c>
      <c r="E59" s="22">
        <f t="shared" si="24"/>
        <v>72</v>
      </c>
      <c r="F59" s="22">
        <f t="shared" si="24"/>
        <v>92</v>
      </c>
      <c r="G59" s="22">
        <f t="shared" si="24"/>
        <v>80</v>
      </c>
      <c r="H59" s="22">
        <f t="shared" si="24"/>
        <v>84</v>
      </c>
      <c r="I59" s="22">
        <f t="shared" si="24"/>
        <v>54</v>
      </c>
      <c r="J59" s="22">
        <f t="shared" si="24"/>
        <v>68</v>
      </c>
      <c r="K59" s="22">
        <f t="shared" si="24"/>
        <v>60</v>
      </c>
      <c r="L59" s="22">
        <f t="shared" si="24"/>
        <v>52</v>
      </c>
      <c r="M59" s="22">
        <f t="shared" si="24"/>
        <v>88</v>
      </c>
      <c r="N59" s="22">
        <f t="shared" si="24"/>
        <v>56</v>
      </c>
      <c r="O59" s="22">
        <f t="shared" si="24"/>
        <v>76</v>
      </c>
      <c r="P59" s="22">
        <f t="shared" si="24"/>
        <v>58</v>
      </c>
      <c r="Q59" s="23">
        <f t="shared" si="24"/>
        <v>100</v>
      </c>
    </row>
    <row r="60" spans="1:19" x14ac:dyDescent="0.2">
      <c r="A60" s="2" t="s">
        <v>11</v>
      </c>
      <c r="B60" s="40">
        <f>VLOOKUP(Teams!A2,$C$115:$N$131,MATCH($S60,$C$115:$N$115,0),FALSE)</f>
        <v>78</v>
      </c>
      <c r="C60" s="41">
        <f>VLOOKUP(Teams!B2,$C$115:$N$131,MATCH($S60,$C$115:$N$115,0),FALSE)</f>
        <v>54</v>
      </c>
      <c r="D60" s="41">
        <f>VLOOKUP(Teams!C2,$C$115:$N$131,MATCH($S60,$C$115:$N$115,0),FALSE)</f>
        <v>79</v>
      </c>
      <c r="E60" s="41">
        <f>VLOOKUP(Teams!D2,$C$115:$N$131,MATCH($S60,$C$115:$N$115,0),FALSE)</f>
        <v>65</v>
      </c>
      <c r="F60" s="41">
        <f>VLOOKUP(Teams!E2,$C$115:$N$131,MATCH($S60,$C$115:$N$115,0),FALSE)</f>
        <v>71</v>
      </c>
      <c r="G60" s="41">
        <f>VLOOKUP(Teams!F2,$C$115:$N$131,MATCH($S60,$C$115:$N$115,0),FALSE)</f>
        <v>71</v>
      </c>
      <c r="H60" s="41">
        <f>VLOOKUP(Teams!G2,$C$115:$N$131,MATCH($S60,$C$115:$N$115,0),FALSE)</f>
        <v>64</v>
      </c>
      <c r="I60" s="41">
        <f>VLOOKUP(Teams!H2,$C$115:$N$131,MATCH($S60,$C$115:$N$115,0),FALSE)</f>
        <v>69</v>
      </c>
      <c r="J60" s="41">
        <f>VLOOKUP(Teams!I2,$C$115:$N$131,MATCH($S60,$C$115:$N$115,0),FALSE)</f>
        <v>60</v>
      </c>
      <c r="K60" s="41">
        <f>VLOOKUP(Teams!J2,$C$115:$N$131,MATCH($S60,$C$115:$N$115,0),FALSE)</f>
        <v>54</v>
      </c>
      <c r="L60" s="41">
        <f>VLOOKUP(Teams!K2,$C$115:$N$131,MATCH($S60,$C$115:$N$115,0),FALSE)</f>
        <v>52</v>
      </c>
      <c r="M60" s="41">
        <f>VLOOKUP(Teams!L2,$C$115:$N$131,MATCH($S60,$C$115:$N$115,0),FALSE)</f>
        <v>88</v>
      </c>
      <c r="N60" s="41">
        <f>VLOOKUP(Teams!M2,$C$115:$N$131,MATCH($S60,$C$115:$N$115,0),FALSE)</f>
        <v>60</v>
      </c>
      <c r="O60" s="41">
        <f>VLOOKUP(Teams!N2,$C$115:$N$131,MATCH($S60,$C$115:$N$115,0),FALSE)</f>
        <v>64</v>
      </c>
      <c r="P60" s="41">
        <f>VLOOKUP(Teams!O2,$C$115:$N$131,MATCH($S60,$C$115:$N$115,0),FALSE)</f>
        <v>69</v>
      </c>
      <c r="Q60" s="42">
        <f>VLOOKUP(Teams!P2,$C$115:$N$131,MATCH($S60,$C$115:$N$115,0),FALSE)</f>
        <v>90</v>
      </c>
      <c r="R60" s="8" t="s">
        <v>11</v>
      </c>
      <c r="S60" s="2" t="s">
        <v>44</v>
      </c>
    </row>
    <row r="61" spans="1:19" x14ac:dyDescent="0.2">
      <c r="B61" s="18">
        <f t="shared" ref="B61:Q61" si="25">RANK(B60,$B60:$Q60,0)</f>
        <v>4</v>
      </c>
      <c r="C61" s="19">
        <f t="shared" si="25"/>
        <v>14</v>
      </c>
      <c r="D61" s="19">
        <f t="shared" si="25"/>
        <v>3</v>
      </c>
      <c r="E61" s="19">
        <f t="shared" si="25"/>
        <v>9</v>
      </c>
      <c r="F61" s="19">
        <f t="shared" si="25"/>
        <v>5</v>
      </c>
      <c r="G61" s="19">
        <f t="shared" si="25"/>
        <v>5</v>
      </c>
      <c r="H61" s="19">
        <f t="shared" si="25"/>
        <v>10</v>
      </c>
      <c r="I61" s="19">
        <f t="shared" si="25"/>
        <v>7</v>
      </c>
      <c r="J61" s="19">
        <f t="shared" si="25"/>
        <v>12</v>
      </c>
      <c r="K61" s="19">
        <f t="shared" si="25"/>
        <v>14</v>
      </c>
      <c r="L61" s="19">
        <f t="shared" si="25"/>
        <v>16</v>
      </c>
      <c r="M61" s="19">
        <f t="shared" si="25"/>
        <v>2</v>
      </c>
      <c r="N61" s="19">
        <f t="shared" si="25"/>
        <v>12</v>
      </c>
      <c r="O61" s="19">
        <f t="shared" si="25"/>
        <v>10</v>
      </c>
      <c r="P61" s="19">
        <f t="shared" si="25"/>
        <v>7</v>
      </c>
      <c r="Q61" s="20">
        <f t="shared" si="25"/>
        <v>1</v>
      </c>
    </row>
    <row r="62" spans="1:19" x14ac:dyDescent="0.2">
      <c r="B62" s="21">
        <f t="shared" ref="B62:Q62" si="26">IF(B61=1,100, IF(B61=2,96, IF(B61=3,92,IF(B61=4,88,IF(B61=5,84,IF(B61=6,80,IF(B61=7,76,IF(B61=8,72,0))))))))+IF(B61=9,68,IF(B61=10,64,IF(B61=11,60,IF(B61=12,58,IF(B61=13,56,IF(B61=14,54,IF(B61=15,52,IF(B61=16,50,0))))))))</f>
        <v>88</v>
      </c>
      <c r="C62" s="22">
        <f t="shared" si="26"/>
        <v>54</v>
      </c>
      <c r="D62" s="22">
        <f t="shared" si="26"/>
        <v>92</v>
      </c>
      <c r="E62" s="22">
        <f t="shared" si="26"/>
        <v>68</v>
      </c>
      <c r="F62" s="22">
        <f t="shared" si="26"/>
        <v>84</v>
      </c>
      <c r="G62" s="22">
        <f t="shared" si="26"/>
        <v>84</v>
      </c>
      <c r="H62" s="22">
        <f t="shared" si="26"/>
        <v>64</v>
      </c>
      <c r="I62" s="22">
        <f t="shared" si="26"/>
        <v>76</v>
      </c>
      <c r="J62" s="22">
        <f t="shared" si="26"/>
        <v>58</v>
      </c>
      <c r="K62" s="22">
        <f t="shared" si="26"/>
        <v>54</v>
      </c>
      <c r="L62" s="22">
        <f t="shared" si="26"/>
        <v>50</v>
      </c>
      <c r="M62" s="22">
        <f t="shared" si="26"/>
        <v>96</v>
      </c>
      <c r="N62" s="22">
        <f t="shared" si="26"/>
        <v>58</v>
      </c>
      <c r="O62" s="22">
        <f t="shared" si="26"/>
        <v>64</v>
      </c>
      <c r="P62" s="22">
        <f t="shared" si="26"/>
        <v>76</v>
      </c>
      <c r="Q62" s="23">
        <f t="shared" si="26"/>
        <v>100</v>
      </c>
    </row>
    <row r="63" spans="1:19" x14ac:dyDescent="0.2">
      <c r="A63" s="2" t="s">
        <v>30</v>
      </c>
      <c r="B63" s="37">
        <f t="shared" ref="B63:Q63" si="27">(B65+B83)/B64</f>
        <v>1.0916995410997505</v>
      </c>
      <c r="C63" s="38">
        <f t="shared" si="27"/>
        <v>1.3495320965358726</v>
      </c>
      <c r="D63" s="38">
        <f t="shared" si="27"/>
        <v>1.3231109705975339</v>
      </c>
      <c r="E63" s="38">
        <f t="shared" si="27"/>
        <v>1.231519090170593</v>
      </c>
      <c r="F63" s="38">
        <f t="shared" si="27"/>
        <v>1.1412737932696171</v>
      </c>
      <c r="G63" s="38">
        <f t="shared" si="27"/>
        <v>1.2427372498386056</v>
      </c>
      <c r="H63" s="38">
        <f t="shared" si="27"/>
        <v>1.221503637833468</v>
      </c>
      <c r="I63" s="38">
        <f t="shared" si="27"/>
        <v>1.4107579462102688</v>
      </c>
      <c r="J63" s="38">
        <f t="shared" si="27"/>
        <v>1.1929101401483924</v>
      </c>
      <c r="K63" s="38">
        <f t="shared" si="27"/>
        <v>1.3550784475639968</v>
      </c>
      <c r="L63" s="38">
        <f t="shared" si="27"/>
        <v>1.412945881968819</v>
      </c>
      <c r="M63" s="38">
        <f t="shared" si="27"/>
        <v>1.1029948867786707</v>
      </c>
      <c r="N63" s="38">
        <f t="shared" si="27"/>
        <v>1.3568120108608848</v>
      </c>
      <c r="O63" s="38">
        <f t="shared" si="27"/>
        <v>1.1574632264287437</v>
      </c>
      <c r="P63" s="38">
        <f t="shared" si="27"/>
        <v>1.3588422859946039</v>
      </c>
      <c r="Q63" s="39">
        <f t="shared" si="27"/>
        <v>1.1331879492771182</v>
      </c>
      <c r="R63" s="8" t="s">
        <v>30</v>
      </c>
    </row>
    <row r="64" spans="1:19" ht="12.75" hidden="1" customHeight="1" x14ac:dyDescent="0.2">
      <c r="B64" s="18">
        <f>VLOOKUP(Teams!A2,$C$115:$N$131,MATCH($S64,$C$115:$N$115,0),FALSE)</f>
        <v>1242.0999999999999</v>
      </c>
      <c r="C64" s="19">
        <f>VLOOKUP(Teams!B2,$C$115:$N$131,MATCH($S64,$C$115:$N$115,0),FALSE)</f>
        <v>1218.2</v>
      </c>
      <c r="D64" s="19">
        <f>VLOOKUP(Teams!C2,$C$115:$N$131,MATCH($S64,$C$115:$N$115,0),FALSE)</f>
        <v>1265.2</v>
      </c>
      <c r="E64" s="19">
        <f>VLOOKUP(Teams!D2,$C$115:$N$131,MATCH($S64,$C$115:$N$115,0),FALSE)</f>
        <v>1231</v>
      </c>
      <c r="F64" s="19">
        <f>VLOOKUP(Teams!E2,$C$115:$N$131,MATCH($S64,$C$115:$N$115,0),FALSE)</f>
        <v>1245.0999999999999</v>
      </c>
      <c r="G64" s="19">
        <f>VLOOKUP(Teams!F2,$C$115:$N$131,MATCH($S64,$C$115:$N$115,0),FALSE)</f>
        <v>1239.2</v>
      </c>
      <c r="H64" s="19">
        <f>VLOOKUP(Teams!G2,$C$115:$N$131,MATCH($S64,$C$115:$N$115,0),FALSE)</f>
        <v>1237</v>
      </c>
      <c r="I64" s="19">
        <f>VLOOKUP(Teams!H2,$C$115:$N$131,MATCH($S64,$C$115:$N$115,0),FALSE)</f>
        <v>1227</v>
      </c>
      <c r="J64" s="19">
        <f>VLOOKUP(Teams!I2,$C$115:$N$131,MATCH($S64,$C$115:$N$115,0),FALSE)</f>
        <v>1213</v>
      </c>
      <c r="K64" s="19">
        <f>VLOOKUP(Teams!J2,$C$115:$N$131,MATCH($S64,$C$115:$N$115,0),FALSE)</f>
        <v>1211</v>
      </c>
      <c r="L64" s="19">
        <f>VLOOKUP(Teams!K2,$C$115:$N$131,MATCH($S64,$C$115:$N$115,0),FALSE)</f>
        <v>1225.0999999999999</v>
      </c>
      <c r="M64" s="19">
        <f>VLOOKUP(Teams!L2,$C$115:$N$131,MATCH($S64,$C$115:$N$115,0),FALSE)</f>
        <v>1232.0999999999999</v>
      </c>
      <c r="N64" s="19">
        <f>VLOOKUP(Teams!M2,$C$115:$N$131,MATCH($S64,$C$115:$N$115,0),FALSE)</f>
        <v>1252.2</v>
      </c>
      <c r="O64" s="19">
        <f>VLOOKUP(Teams!N2,$C$115:$N$131,MATCH($S64,$C$115:$N$115,0),FALSE)</f>
        <v>1244.0999999999999</v>
      </c>
      <c r="P64" s="19">
        <f>VLOOKUP(Teams!O2,$C$115:$N$131,MATCH($S64,$C$115:$N$115,0),FALSE)</f>
        <v>1223.0999999999999</v>
      </c>
      <c r="Q64" s="20">
        <f>VLOOKUP(Teams!P2,$C$115:$N$131,MATCH($S64,$C$115:$N$115,0),FALSE)</f>
        <v>1238.0999999999999</v>
      </c>
      <c r="S64" s="2" t="s">
        <v>46</v>
      </c>
    </row>
    <row r="65" spans="1:19" ht="12.75" hidden="1" customHeight="1" x14ac:dyDescent="0.2">
      <c r="B65" s="18">
        <f>VLOOKUP(Teams!A2,$C$115:$N$131,MATCH($S65,$C$115:$N$115,0),FALSE)</f>
        <v>971</v>
      </c>
      <c r="C65" s="19">
        <f>VLOOKUP(Teams!B2,$C$115:$N$131,MATCH($S65,$C$115:$N$115,0),FALSE)</f>
        <v>1207</v>
      </c>
      <c r="D65" s="19">
        <f>VLOOKUP(Teams!C2,$C$115:$N$131,MATCH($S65,$C$115:$N$115,0),FALSE)</f>
        <v>1198</v>
      </c>
      <c r="E65" s="19">
        <f>VLOOKUP(Teams!D2,$C$115:$N$131,MATCH($S65,$C$115:$N$115,0),FALSE)</f>
        <v>1087</v>
      </c>
      <c r="F65" s="19">
        <f>VLOOKUP(Teams!E2,$C$115:$N$131,MATCH($S65,$C$115:$N$115,0),FALSE)</f>
        <v>1093</v>
      </c>
      <c r="G65" s="19">
        <f>VLOOKUP(Teams!F2,$C$115:$N$131,MATCH($S65,$C$115:$N$115,0),FALSE)</f>
        <v>1100</v>
      </c>
      <c r="H65" s="19">
        <f>VLOOKUP(Teams!G2,$C$115:$N$131,MATCH($S65,$C$115:$N$115,0),FALSE)</f>
        <v>1095</v>
      </c>
      <c r="I65" s="19">
        <f>VLOOKUP(Teams!H2,$C$115:$N$131,MATCH($S65,$C$115:$N$115,0),FALSE)</f>
        <v>1198</v>
      </c>
      <c r="J65" s="19">
        <f>VLOOKUP(Teams!I2,$C$115:$N$131,MATCH($S65,$C$115:$N$115,0),FALSE)</f>
        <v>1101</v>
      </c>
      <c r="K65" s="19">
        <f>VLOOKUP(Teams!J2,$C$115:$N$131,MATCH($S65,$C$115:$N$115,0),FALSE)</f>
        <v>1219</v>
      </c>
      <c r="L65" s="19">
        <f>VLOOKUP(Teams!K2,$C$115:$N$131,MATCH($S65,$C$115:$N$115,0),FALSE)</f>
        <v>1285</v>
      </c>
      <c r="M65" s="19">
        <f>VLOOKUP(Teams!L2,$C$115:$N$131,MATCH($S65,$C$115:$N$115,0),FALSE)</f>
        <v>976</v>
      </c>
      <c r="N65" s="19">
        <f>VLOOKUP(Teams!M2,$C$115:$N$131,MATCH($S65,$C$115:$N$115,0),FALSE)</f>
        <v>1239</v>
      </c>
      <c r="O65" s="19">
        <f>VLOOKUP(Teams!N2,$C$115:$N$131,MATCH($S65,$C$115:$N$115,0),FALSE)</f>
        <v>1096</v>
      </c>
      <c r="P65" s="19">
        <f>VLOOKUP(Teams!O2,$C$115:$N$131,MATCH($S65,$C$115:$N$115,0),FALSE)</f>
        <v>1237</v>
      </c>
      <c r="Q65" s="20">
        <f>VLOOKUP(Teams!P2,$C$115:$N$131,MATCH($S65,$C$115:$N$115,0),FALSE)</f>
        <v>1034</v>
      </c>
      <c r="S65" s="2" t="s">
        <v>34</v>
      </c>
    </row>
    <row r="66" spans="1:19" x14ac:dyDescent="0.2">
      <c r="B66" s="18">
        <f t="shared" ref="B66:Q66" si="28">RANK(B63,$B63:$Q63,1)</f>
        <v>1</v>
      </c>
      <c r="C66" s="19">
        <f t="shared" si="28"/>
        <v>11</v>
      </c>
      <c r="D66" s="19">
        <f t="shared" si="28"/>
        <v>10</v>
      </c>
      <c r="E66" s="19">
        <f t="shared" si="28"/>
        <v>8</v>
      </c>
      <c r="F66" s="19">
        <f t="shared" si="28"/>
        <v>4</v>
      </c>
      <c r="G66" s="19">
        <f t="shared" si="28"/>
        <v>9</v>
      </c>
      <c r="H66" s="19">
        <f t="shared" si="28"/>
        <v>7</v>
      </c>
      <c r="I66" s="19">
        <f t="shared" si="28"/>
        <v>15</v>
      </c>
      <c r="J66" s="19">
        <f t="shared" si="28"/>
        <v>6</v>
      </c>
      <c r="K66" s="19">
        <f t="shared" si="28"/>
        <v>12</v>
      </c>
      <c r="L66" s="19">
        <f t="shared" si="28"/>
        <v>16</v>
      </c>
      <c r="M66" s="19">
        <f t="shared" si="28"/>
        <v>2</v>
      </c>
      <c r="N66" s="19">
        <f t="shared" si="28"/>
        <v>13</v>
      </c>
      <c r="O66" s="19">
        <f t="shared" si="28"/>
        <v>5</v>
      </c>
      <c r="P66" s="19">
        <f t="shared" si="28"/>
        <v>14</v>
      </c>
      <c r="Q66" s="20">
        <f t="shared" si="28"/>
        <v>3</v>
      </c>
    </row>
    <row r="67" spans="1:19" x14ac:dyDescent="0.2">
      <c r="B67" s="21">
        <f t="shared" ref="B67:Q67" si="29">IF(B66=1,100, IF(B66=2,96, IF(B66=3,92,IF(B66=4,88,IF(B66=5,84,IF(B66=6,80,IF(B66=7,76,IF(B66=8,72,0))))))))+IF(B66=9,68,IF(B66=10,64,IF(B66=11,60,IF(B66=12,58,IF(B66=13,56,IF(B66=14,54,IF(B66=15,52,IF(B66=16,50,0))))))))</f>
        <v>100</v>
      </c>
      <c r="C67" s="22">
        <f t="shared" si="29"/>
        <v>60</v>
      </c>
      <c r="D67" s="22">
        <f t="shared" si="29"/>
        <v>64</v>
      </c>
      <c r="E67" s="22">
        <f t="shared" si="29"/>
        <v>72</v>
      </c>
      <c r="F67" s="22">
        <f t="shared" si="29"/>
        <v>88</v>
      </c>
      <c r="G67" s="22">
        <f t="shared" si="29"/>
        <v>68</v>
      </c>
      <c r="H67" s="22">
        <f t="shared" si="29"/>
        <v>76</v>
      </c>
      <c r="I67" s="22">
        <f t="shared" si="29"/>
        <v>52</v>
      </c>
      <c r="J67" s="22">
        <f t="shared" si="29"/>
        <v>80</v>
      </c>
      <c r="K67" s="22">
        <f t="shared" si="29"/>
        <v>58</v>
      </c>
      <c r="L67" s="22">
        <f t="shared" si="29"/>
        <v>50</v>
      </c>
      <c r="M67" s="22">
        <f t="shared" si="29"/>
        <v>96</v>
      </c>
      <c r="N67" s="22">
        <f t="shared" si="29"/>
        <v>56</v>
      </c>
      <c r="O67" s="22">
        <f t="shared" si="29"/>
        <v>84</v>
      </c>
      <c r="P67" s="22">
        <f t="shared" si="29"/>
        <v>54</v>
      </c>
      <c r="Q67" s="23">
        <f t="shared" si="29"/>
        <v>92</v>
      </c>
    </row>
    <row r="68" spans="1:19" x14ac:dyDescent="0.2">
      <c r="A68" s="2" t="s">
        <v>17</v>
      </c>
      <c r="B68" s="40">
        <f>VLOOKUP(Teams!A2,$C$157:$O$173,MATCH($S68,$C$157:$O$157,0),FALSE)</f>
        <v>2</v>
      </c>
      <c r="C68" s="41">
        <f>VLOOKUP(Teams!B2,$C$157:$O$173,MATCH($S68,$C$157:$O$157,0),FALSE)</f>
        <v>0</v>
      </c>
      <c r="D68" s="41">
        <f>VLOOKUP(Teams!C2,$C$157:$O$173,MATCH($S68,$C$157:$O$157,0),FALSE)</f>
        <v>26</v>
      </c>
      <c r="E68" s="41">
        <f>VLOOKUP(Teams!D2,$C$157:$O$173,MATCH($S68,$C$157:$O$157,0),FALSE)</f>
        <v>9</v>
      </c>
      <c r="F68" s="41">
        <f>VLOOKUP(Teams!E2,$C$157:$O$173,MATCH($S68,$C$157:$O$157,0),FALSE)</f>
        <v>15</v>
      </c>
      <c r="G68" s="41">
        <f>VLOOKUP(Teams!F2,$C$157:$O$173,MATCH($S68,$C$157:$O$157,0),FALSE)</f>
        <v>23</v>
      </c>
      <c r="H68" s="41">
        <f>VLOOKUP(Teams!G2,$C$157:$O$173,MATCH($S68,$C$157:$O$157,0),FALSE)</f>
        <v>19</v>
      </c>
      <c r="I68" s="41">
        <f>VLOOKUP(Teams!H2,$C$157:$O$173,MATCH($S68,$C$157:$O$157,0),FALSE)</f>
        <v>0</v>
      </c>
      <c r="J68" s="41">
        <f>VLOOKUP(Teams!I2,$C$157:$O$173,MATCH($S68,$C$157:$O$157,0),FALSE)</f>
        <v>4</v>
      </c>
      <c r="K68" s="41">
        <f>VLOOKUP(Teams!J2,$C$157:$O$173,MATCH($S68,$C$157:$O$157,0),FALSE)</f>
        <v>0</v>
      </c>
      <c r="L68" s="41">
        <f>VLOOKUP(Teams!K2,$C$157:$O$173,MATCH($S68,$C$157:$O$157,0),FALSE)</f>
        <v>8</v>
      </c>
      <c r="M68" s="41">
        <f>VLOOKUP(Teams!L2,$C$157:$O$173,MATCH($S68,$C$157:$O$157,0),FALSE)</f>
        <v>10</v>
      </c>
      <c r="N68" s="41">
        <f>VLOOKUP(Teams!M2,$C$157:$O$173,MATCH($S68,$C$157:$O$157,0),FALSE)</f>
        <v>13</v>
      </c>
      <c r="O68" s="41">
        <f>VLOOKUP(Teams!N2,$C$157:$O$173,MATCH($S68,$C$157:$O$157,0),FALSE)</f>
        <v>12</v>
      </c>
      <c r="P68" s="41">
        <f>VLOOKUP(Teams!O2,$C$157:$O$173,MATCH($S68,$C$157:$O$157,0),FALSE)</f>
        <v>4</v>
      </c>
      <c r="Q68" s="42">
        <f>VLOOKUP(Teams!P2,$C$157:$O$173,MATCH($S68,$C$157:$O$157,0),FALSE)</f>
        <v>6</v>
      </c>
      <c r="R68" s="8" t="s">
        <v>17</v>
      </c>
      <c r="S68" s="2" t="s">
        <v>63</v>
      </c>
    </row>
    <row r="69" spans="1:19" x14ac:dyDescent="0.2">
      <c r="B69" s="18">
        <f t="shared" ref="B69:Q69" si="30">RANK(B68,$B68:$Q68,0)</f>
        <v>13</v>
      </c>
      <c r="C69" s="19">
        <f t="shared" si="30"/>
        <v>14</v>
      </c>
      <c r="D69" s="19">
        <f t="shared" si="30"/>
        <v>1</v>
      </c>
      <c r="E69" s="19">
        <f t="shared" si="30"/>
        <v>8</v>
      </c>
      <c r="F69" s="19">
        <f t="shared" si="30"/>
        <v>4</v>
      </c>
      <c r="G69" s="19">
        <f t="shared" si="30"/>
        <v>2</v>
      </c>
      <c r="H69" s="19">
        <f t="shared" si="30"/>
        <v>3</v>
      </c>
      <c r="I69" s="19">
        <f t="shared" si="30"/>
        <v>14</v>
      </c>
      <c r="J69" s="19">
        <f t="shared" si="30"/>
        <v>11</v>
      </c>
      <c r="K69" s="19">
        <f t="shared" si="30"/>
        <v>14</v>
      </c>
      <c r="L69" s="19">
        <f t="shared" si="30"/>
        <v>9</v>
      </c>
      <c r="M69" s="19">
        <f t="shared" si="30"/>
        <v>7</v>
      </c>
      <c r="N69" s="19">
        <f t="shared" si="30"/>
        <v>5</v>
      </c>
      <c r="O69" s="19">
        <f t="shared" si="30"/>
        <v>6</v>
      </c>
      <c r="P69" s="19">
        <f t="shared" si="30"/>
        <v>11</v>
      </c>
      <c r="Q69" s="20">
        <f t="shared" si="30"/>
        <v>10</v>
      </c>
    </row>
    <row r="70" spans="1:19" x14ac:dyDescent="0.2">
      <c r="B70" s="21">
        <f t="shared" ref="B70:Q70" si="31">IF(B69=1,100, IF(B69=2,96, IF(B69=3,92,IF(B69=4,88,IF(B69=5,84,IF(B69=6,80,IF(B69=7,76,IF(B69=8,72,0))))))))+IF(B69=9,68,IF(B69=10,64,IF(B69=11,60,IF(B69=12,58,IF(B69=13,56,IF(B69=14,54,IF(B69=15,52,IF(B69=16,50,0))))))))</f>
        <v>56</v>
      </c>
      <c r="C70" s="22">
        <f t="shared" si="31"/>
        <v>54</v>
      </c>
      <c r="D70" s="22">
        <f t="shared" si="31"/>
        <v>100</v>
      </c>
      <c r="E70" s="22">
        <f t="shared" si="31"/>
        <v>72</v>
      </c>
      <c r="F70" s="22">
        <f t="shared" si="31"/>
        <v>88</v>
      </c>
      <c r="G70" s="22">
        <f t="shared" si="31"/>
        <v>96</v>
      </c>
      <c r="H70" s="22">
        <f t="shared" si="31"/>
        <v>92</v>
      </c>
      <c r="I70" s="22">
        <f t="shared" si="31"/>
        <v>54</v>
      </c>
      <c r="J70" s="22">
        <f t="shared" si="31"/>
        <v>60</v>
      </c>
      <c r="K70" s="22">
        <f t="shared" si="31"/>
        <v>54</v>
      </c>
      <c r="L70" s="22">
        <f t="shared" si="31"/>
        <v>68</v>
      </c>
      <c r="M70" s="22">
        <f t="shared" si="31"/>
        <v>76</v>
      </c>
      <c r="N70" s="22">
        <f t="shared" si="31"/>
        <v>84</v>
      </c>
      <c r="O70" s="22">
        <f t="shared" si="31"/>
        <v>80</v>
      </c>
      <c r="P70" s="22">
        <f t="shared" si="31"/>
        <v>60</v>
      </c>
      <c r="Q70" s="23">
        <f t="shared" si="31"/>
        <v>64</v>
      </c>
    </row>
    <row r="71" spans="1:19" x14ac:dyDescent="0.2">
      <c r="A71" s="2" t="s">
        <v>18</v>
      </c>
      <c r="B71" s="40">
        <f>VLOOKUP(Teams!A2,$C$157:$O$173,MATCH($S71,$C$157:$O$157,0),FALSE)</f>
        <v>14</v>
      </c>
      <c r="C71" s="41">
        <f>VLOOKUP(Teams!B2,$C$157:$O$173,MATCH($S71,$C$157:$O$157,0),FALSE)</f>
        <v>5</v>
      </c>
      <c r="D71" s="41">
        <f>VLOOKUP(Teams!C2,$C$157:$O$173,MATCH($S71,$C$157:$O$157,0),FALSE)</f>
        <v>9</v>
      </c>
      <c r="E71" s="41">
        <f>VLOOKUP(Teams!D2,$C$157:$O$173,MATCH($S71,$C$157:$O$157,0),FALSE)</f>
        <v>11</v>
      </c>
      <c r="F71" s="41">
        <f>VLOOKUP(Teams!E2,$C$157:$O$173,MATCH($S71,$C$157:$O$157,0),FALSE)</f>
        <v>10</v>
      </c>
      <c r="G71" s="41">
        <f>VLOOKUP(Teams!F2,$C$157:$O$173,MATCH($S71,$C$157:$O$157,0),FALSE)</f>
        <v>13</v>
      </c>
      <c r="H71" s="41">
        <f>VLOOKUP(Teams!G2,$C$157:$O$173,MATCH($S71,$C$157:$O$157,0),FALSE)</f>
        <v>12</v>
      </c>
      <c r="I71" s="41">
        <f>VLOOKUP(Teams!H2,$C$157:$O$173,MATCH($S71,$C$157:$O$157,0),FALSE)</f>
        <v>3</v>
      </c>
      <c r="J71" s="41">
        <f>VLOOKUP(Teams!I2,$C$157:$O$173,MATCH($S71,$C$157:$O$157,0),FALSE)</f>
        <v>6</v>
      </c>
      <c r="K71" s="41">
        <f>VLOOKUP(Teams!J2,$C$157:$O$173,MATCH($S71,$C$157:$O$157,0),FALSE)</f>
        <v>8</v>
      </c>
      <c r="L71" s="41">
        <f>VLOOKUP(Teams!K2,$C$157:$O$173,MATCH($S71,$C$157:$O$157,0),FALSE)</f>
        <v>8</v>
      </c>
      <c r="M71" s="41">
        <f>VLOOKUP(Teams!L2,$C$157:$O$173,MATCH($S71,$C$157:$O$157,0),FALSE)</f>
        <v>11</v>
      </c>
      <c r="N71" s="41">
        <f>VLOOKUP(Teams!M2,$C$157:$O$173,MATCH($S71,$C$157:$O$157,0),FALSE)</f>
        <v>5</v>
      </c>
      <c r="O71" s="41">
        <f>VLOOKUP(Teams!N2,$C$157:$O$173,MATCH($S71,$C$157:$O$157,0),FALSE)</f>
        <v>15</v>
      </c>
      <c r="P71" s="41">
        <f>VLOOKUP(Teams!O2,$C$157:$O$173,MATCH($S71,$C$157:$O$157,0),FALSE)</f>
        <v>7</v>
      </c>
      <c r="Q71" s="42">
        <f>VLOOKUP(Teams!P2,$C$157:$O$173,MATCH($S71,$C$157:$O$157,0),FALSE)</f>
        <v>15</v>
      </c>
      <c r="R71" s="8" t="s">
        <v>18</v>
      </c>
      <c r="S71" s="2" t="s">
        <v>64</v>
      </c>
    </row>
    <row r="72" spans="1:19" x14ac:dyDescent="0.2">
      <c r="B72" s="18">
        <f t="shared" ref="B72:Q72" si="32">RANK(B71,$B71:$Q71,0)</f>
        <v>3</v>
      </c>
      <c r="C72" s="19">
        <f t="shared" si="32"/>
        <v>14</v>
      </c>
      <c r="D72" s="19">
        <f t="shared" si="32"/>
        <v>9</v>
      </c>
      <c r="E72" s="19">
        <f t="shared" si="32"/>
        <v>6</v>
      </c>
      <c r="F72" s="19">
        <f t="shared" si="32"/>
        <v>8</v>
      </c>
      <c r="G72" s="19">
        <f t="shared" si="32"/>
        <v>4</v>
      </c>
      <c r="H72" s="19">
        <f t="shared" si="32"/>
        <v>5</v>
      </c>
      <c r="I72" s="19">
        <f t="shared" si="32"/>
        <v>16</v>
      </c>
      <c r="J72" s="19">
        <f t="shared" si="32"/>
        <v>13</v>
      </c>
      <c r="K72" s="19">
        <f t="shared" si="32"/>
        <v>10</v>
      </c>
      <c r="L72" s="19">
        <f t="shared" si="32"/>
        <v>10</v>
      </c>
      <c r="M72" s="19">
        <f t="shared" si="32"/>
        <v>6</v>
      </c>
      <c r="N72" s="19">
        <f t="shared" si="32"/>
        <v>14</v>
      </c>
      <c r="O72" s="19">
        <f t="shared" si="32"/>
        <v>1</v>
      </c>
      <c r="P72" s="19">
        <f t="shared" si="32"/>
        <v>12</v>
      </c>
      <c r="Q72" s="20">
        <f t="shared" si="32"/>
        <v>1</v>
      </c>
    </row>
    <row r="73" spans="1:19" x14ac:dyDescent="0.2">
      <c r="B73" s="21">
        <f t="shared" ref="B73:Q73" si="33">IF(B72=1,100, IF(B72=2,96, IF(B72=3,92,IF(B72=4,88,IF(B72=5,84,IF(B72=6,80,IF(B72=7,76,IF(B72=8,72,0))))))))+IF(B72=9,68,IF(B72=10,64,IF(B72=11,60,IF(B72=12,58,IF(B72=13,56,IF(B72=14,54,IF(B72=15,52,IF(B72=16,50,0))))))))</f>
        <v>92</v>
      </c>
      <c r="C73" s="22">
        <f t="shared" si="33"/>
        <v>54</v>
      </c>
      <c r="D73" s="22">
        <f t="shared" si="33"/>
        <v>68</v>
      </c>
      <c r="E73" s="22">
        <f t="shared" si="33"/>
        <v>80</v>
      </c>
      <c r="F73" s="22">
        <f t="shared" si="33"/>
        <v>72</v>
      </c>
      <c r="G73" s="22">
        <f t="shared" si="33"/>
        <v>88</v>
      </c>
      <c r="H73" s="22">
        <f t="shared" si="33"/>
        <v>84</v>
      </c>
      <c r="I73" s="22">
        <f t="shared" si="33"/>
        <v>50</v>
      </c>
      <c r="J73" s="22">
        <f t="shared" si="33"/>
        <v>56</v>
      </c>
      <c r="K73" s="22">
        <f t="shared" si="33"/>
        <v>64</v>
      </c>
      <c r="L73" s="22">
        <f t="shared" si="33"/>
        <v>64</v>
      </c>
      <c r="M73" s="22">
        <f t="shared" si="33"/>
        <v>80</v>
      </c>
      <c r="N73" s="22">
        <f t="shared" si="33"/>
        <v>54</v>
      </c>
      <c r="O73" s="22">
        <f t="shared" si="33"/>
        <v>100</v>
      </c>
      <c r="P73" s="22">
        <f t="shared" si="33"/>
        <v>58</v>
      </c>
      <c r="Q73" s="23">
        <f t="shared" si="33"/>
        <v>100</v>
      </c>
    </row>
    <row r="74" spans="1:19" x14ac:dyDescent="0.2">
      <c r="A74" s="2" t="s">
        <v>13</v>
      </c>
      <c r="B74" s="40">
        <f>VLOOKUP(Teams!A2,$C$157:$O$173,MATCH($S74,$C$157:$O$157,0),FALSE)</f>
        <v>44</v>
      </c>
      <c r="C74" s="41">
        <f>VLOOKUP(Teams!B2,$C$157:$O$173,MATCH($S74,$C$157:$O$157,0),FALSE)</f>
        <v>29</v>
      </c>
      <c r="D74" s="41">
        <f>VLOOKUP(Teams!C2,$C$157:$O$173,MATCH($S74,$C$157:$O$157,0),FALSE)</f>
        <v>29</v>
      </c>
      <c r="E74" s="41">
        <f>VLOOKUP(Teams!D2,$C$157:$O$173,MATCH($S74,$C$157:$O$157,0),FALSE)</f>
        <v>42</v>
      </c>
      <c r="F74" s="41">
        <f>VLOOKUP(Teams!E2,$C$157:$O$173,MATCH($S74,$C$157:$O$157,0),FALSE)</f>
        <v>39</v>
      </c>
      <c r="G74" s="41">
        <f>VLOOKUP(Teams!F2,$C$157:$O$173,MATCH($S74,$C$157:$O$157,0),FALSE)</f>
        <v>39</v>
      </c>
      <c r="H74" s="41">
        <f>VLOOKUP(Teams!G2,$C$157:$O$173,MATCH($S74,$C$157:$O$157,0),FALSE)</f>
        <v>40</v>
      </c>
      <c r="I74" s="41">
        <f>VLOOKUP(Teams!H2,$C$157:$O$173,MATCH($S74,$C$157:$O$157,0),FALSE)</f>
        <v>47</v>
      </c>
      <c r="J74" s="41">
        <f>VLOOKUP(Teams!I2,$C$157:$O$173,MATCH($S74,$C$157:$O$157,0),FALSE)</f>
        <v>32</v>
      </c>
      <c r="K74" s="41">
        <f>VLOOKUP(Teams!J2,$C$157:$O$173,MATCH($S74,$C$157:$O$157,0),FALSE)</f>
        <v>35</v>
      </c>
      <c r="L74" s="41">
        <f>VLOOKUP(Teams!K2,$C$157:$O$173,MATCH($S74,$C$157:$O$157,0),FALSE)</f>
        <v>24</v>
      </c>
      <c r="M74" s="41">
        <f>VLOOKUP(Teams!L2,$C$157:$O$173,MATCH($S74,$C$157:$O$157,0),FALSE)</f>
        <v>48</v>
      </c>
      <c r="N74" s="41">
        <f>VLOOKUP(Teams!M2,$C$157:$O$173,MATCH($S74,$C$157:$O$157,0),FALSE)</f>
        <v>32</v>
      </c>
      <c r="O74" s="41">
        <f>VLOOKUP(Teams!N2,$C$157:$O$173,MATCH($S74,$C$157:$O$157,0),FALSE)</f>
        <v>31</v>
      </c>
      <c r="P74" s="41">
        <f>VLOOKUP(Teams!O2,$C$157:$O$173,MATCH($S74,$C$157:$O$157,0),FALSE)</f>
        <v>40</v>
      </c>
      <c r="Q74" s="42">
        <f>VLOOKUP(Teams!P2,$C$157:$O$173,MATCH($S74,$C$157:$O$157,0),FALSE)</f>
        <v>46</v>
      </c>
      <c r="R74" s="8" t="s">
        <v>13</v>
      </c>
      <c r="S74" s="2" t="s">
        <v>65</v>
      </c>
    </row>
    <row r="75" spans="1:19" x14ac:dyDescent="0.2">
      <c r="B75" s="18">
        <f t="shared" ref="B75:Q75" si="34">RANK(B74,$B74:$Q74,0)</f>
        <v>4</v>
      </c>
      <c r="C75" s="19">
        <f t="shared" si="34"/>
        <v>14</v>
      </c>
      <c r="D75" s="19">
        <f t="shared" si="34"/>
        <v>14</v>
      </c>
      <c r="E75" s="19">
        <f t="shared" si="34"/>
        <v>5</v>
      </c>
      <c r="F75" s="19">
        <f t="shared" si="34"/>
        <v>8</v>
      </c>
      <c r="G75" s="19">
        <f t="shared" si="34"/>
        <v>8</v>
      </c>
      <c r="H75" s="19">
        <f t="shared" si="34"/>
        <v>6</v>
      </c>
      <c r="I75" s="19">
        <f t="shared" si="34"/>
        <v>2</v>
      </c>
      <c r="J75" s="19">
        <f t="shared" si="34"/>
        <v>11</v>
      </c>
      <c r="K75" s="19">
        <f t="shared" si="34"/>
        <v>10</v>
      </c>
      <c r="L75" s="19">
        <f t="shared" si="34"/>
        <v>16</v>
      </c>
      <c r="M75" s="19">
        <f t="shared" si="34"/>
        <v>1</v>
      </c>
      <c r="N75" s="19">
        <f t="shared" si="34"/>
        <v>11</v>
      </c>
      <c r="O75" s="19">
        <f t="shared" si="34"/>
        <v>13</v>
      </c>
      <c r="P75" s="19">
        <f t="shared" si="34"/>
        <v>6</v>
      </c>
      <c r="Q75" s="20">
        <f t="shared" si="34"/>
        <v>3</v>
      </c>
    </row>
    <row r="76" spans="1:19" x14ac:dyDescent="0.2">
      <c r="B76" s="21">
        <f t="shared" ref="B76:Q76" si="35">IF(B75=1,100, IF(B75=2,96, IF(B75=3,92,IF(B75=4,88,IF(B75=5,84,IF(B75=6,80,IF(B75=7,76,IF(B75=8,72,0))))))))+IF(B75=9,68,IF(B75=10,64,IF(B75=11,60,IF(B75=12,58,IF(B75=13,56,IF(B75=14,54,IF(B75=15,52,IF(B75=16,50,0))))))))</f>
        <v>88</v>
      </c>
      <c r="C76" s="22">
        <f t="shared" si="35"/>
        <v>54</v>
      </c>
      <c r="D76" s="22">
        <f t="shared" si="35"/>
        <v>54</v>
      </c>
      <c r="E76" s="22">
        <f t="shared" si="35"/>
        <v>84</v>
      </c>
      <c r="F76" s="22">
        <f t="shared" si="35"/>
        <v>72</v>
      </c>
      <c r="G76" s="22">
        <f t="shared" si="35"/>
        <v>72</v>
      </c>
      <c r="H76" s="22">
        <f t="shared" si="35"/>
        <v>80</v>
      </c>
      <c r="I76" s="22">
        <f t="shared" si="35"/>
        <v>96</v>
      </c>
      <c r="J76" s="22">
        <f t="shared" si="35"/>
        <v>60</v>
      </c>
      <c r="K76" s="22">
        <f t="shared" si="35"/>
        <v>64</v>
      </c>
      <c r="L76" s="22">
        <f t="shared" si="35"/>
        <v>50</v>
      </c>
      <c r="M76" s="22">
        <f t="shared" si="35"/>
        <v>100</v>
      </c>
      <c r="N76" s="22">
        <f t="shared" si="35"/>
        <v>60</v>
      </c>
      <c r="O76" s="22">
        <f t="shared" si="35"/>
        <v>56</v>
      </c>
      <c r="P76" s="22">
        <f t="shared" si="35"/>
        <v>80</v>
      </c>
      <c r="Q76" s="23">
        <f t="shared" si="35"/>
        <v>92</v>
      </c>
    </row>
    <row r="77" spans="1:19" x14ac:dyDescent="0.2">
      <c r="A77" s="2" t="s">
        <v>7</v>
      </c>
      <c r="B77" s="40">
        <f>VLOOKUP(Teams!A2,$C$115:$N$131,MATCH($S77,$C$115:$N$115,0),FALSE)</f>
        <v>144</v>
      </c>
      <c r="C77" s="41">
        <f>VLOOKUP(Teams!B2,$C$115:$N$131,MATCH($S77,$C$115:$N$115,0),FALSE)</f>
        <v>211</v>
      </c>
      <c r="D77" s="41">
        <f>VLOOKUP(Teams!C2,$C$115:$N$131,MATCH($S77,$C$115:$N$115,0),FALSE)</f>
        <v>167</v>
      </c>
      <c r="E77" s="41">
        <f>VLOOKUP(Teams!D2,$C$115:$N$131,MATCH($S77,$C$115:$N$115,0),FALSE)</f>
        <v>164</v>
      </c>
      <c r="F77" s="41">
        <f>VLOOKUP(Teams!E2,$C$115:$N$131,MATCH($S77,$C$115:$N$115,0),FALSE)</f>
        <v>138</v>
      </c>
      <c r="G77" s="41">
        <f>VLOOKUP(Teams!F2,$C$115:$N$131,MATCH($S77,$C$115:$N$115,0),FALSE)</f>
        <v>161</v>
      </c>
      <c r="H77" s="41">
        <f>VLOOKUP(Teams!G2,$C$115:$N$131,MATCH($S77,$C$115:$N$115,0),FALSE)</f>
        <v>150</v>
      </c>
      <c r="I77" s="41">
        <f>VLOOKUP(Teams!H2,$C$115:$N$131,MATCH($S77,$C$115:$N$115,0),FALSE)</f>
        <v>169</v>
      </c>
      <c r="J77" s="41">
        <f>VLOOKUP(Teams!I2,$C$115:$N$131,MATCH($S77,$C$115:$N$115,0),FALSE)</f>
        <v>205</v>
      </c>
      <c r="K77" s="41">
        <f>VLOOKUP(Teams!J2,$C$115:$N$131,MATCH($S77,$C$115:$N$115,0),FALSE)</f>
        <v>164</v>
      </c>
      <c r="L77" s="41">
        <f>VLOOKUP(Teams!K2,$C$115:$N$131,MATCH($S77,$C$115:$N$115,0),FALSE)</f>
        <v>155</v>
      </c>
      <c r="M77" s="41">
        <f>VLOOKUP(Teams!L2,$C$115:$N$131,MATCH($S77,$C$115:$N$115,0),FALSE)</f>
        <v>139</v>
      </c>
      <c r="N77" s="41">
        <f>VLOOKUP(Teams!M2,$C$115:$N$131,MATCH($S77,$C$115:$N$115,0),FALSE)</f>
        <v>182</v>
      </c>
      <c r="O77" s="41">
        <f>VLOOKUP(Teams!N2,$C$115:$N$131,MATCH($S77,$C$115:$N$115,0),FALSE)</f>
        <v>190</v>
      </c>
      <c r="P77" s="41">
        <f>VLOOKUP(Teams!O2,$C$115:$N$131,MATCH($S77,$C$115:$N$115,0),FALSE)</f>
        <v>165</v>
      </c>
      <c r="Q77" s="42">
        <f>VLOOKUP(Teams!P2,$C$115:$N$131,MATCH($S77,$C$115:$N$115,0),FALSE)</f>
        <v>94</v>
      </c>
      <c r="R77" s="8" t="s">
        <v>7</v>
      </c>
      <c r="S77" s="2" t="s">
        <v>37</v>
      </c>
    </row>
    <row r="78" spans="1:19" x14ac:dyDescent="0.2">
      <c r="B78" s="18">
        <f t="shared" ref="B78:Q78" si="36">RANK(B77,$B77:$Q77,1)</f>
        <v>4</v>
      </c>
      <c r="C78" s="19">
        <f t="shared" si="36"/>
        <v>16</v>
      </c>
      <c r="D78" s="19">
        <f t="shared" si="36"/>
        <v>11</v>
      </c>
      <c r="E78" s="19">
        <f t="shared" si="36"/>
        <v>8</v>
      </c>
      <c r="F78" s="19">
        <f t="shared" si="36"/>
        <v>2</v>
      </c>
      <c r="G78" s="19">
        <f t="shared" si="36"/>
        <v>7</v>
      </c>
      <c r="H78" s="19">
        <f t="shared" si="36"/>
        <v>5</v>
      </c>
      <c r="I78" s="19">
        <f t="shared" si="36"/>
        <v>12</v>
      </c>
      <c r="J78" s="19">
        <f t="shared" si="36"/>
        <v>15</v>
      </c>
      <c r="K78" s="19">
        <f t="shared" si="36"/>
        <v>8</v>
      </c>
      <c r="L78" s="19">
        <f t="shared" si="36"/>
        <v>6</v>
      </c>
      <c r="M78" s="19">
        <f t="shared" si="36"/>
        <v>3</v>
      </c>
      <c r="N78" s="19">
        <f t="shared" si="36"/>
        <v>13</v>
      </c>
      <c r="O78" s="19">
        <f t="shared" si="36"/>
        <v>14</v>
      </c>
      <c r="P78" s="19">
        <f t="shared" si="36"/>
        <v>10</v>
      </c>
      <c r="Q78" s="20">
        <f t="shared" si="36"/>
        <v>1</v>
      </c>
    </row>
    <row r="79" spans="1:19" x14ac:dyDescent="0.2">
      <c r="B79" s="21">
        <f t="shared" ref="B79:Q79" si="37">IF(B78=1,100, IF(B78=2,96, IF(B78=3,92,IF(B78=4,88,IF(B78=5,84,IF(B78=6,80,IF(B78=7,76,IF(B78=8,72,0))))))))+IF(B78=9,68,IF(B78=10,64,IF(B78=11,60,IF(B78=12,58,IF(B78=13,56,IF(B78=14,54,IF(B78=15,52,IF(B78=16,50,0))))))))</f>
        <v>88</v>
      </c>
      <c r="C79" s="22">
        <f t="shared" si="37"/>
        <v>50</v>
      </c>
      <c r="D79" s="22">
        <f t="shared" si="37"/>
        <v>60</v>
      </c>
      <c r="E79" s="22">
        <f t="shared" si="37"/>
        <v>72</v>
      </c>
      <c r="F79" s="22">
        <f t="shared" si="37"/>
        <v>96</v>
      </c>
      <c r="G79" s="22">
        <f t="shared" si="37"/>
        <v>76</v>
      </c>
      <c r="H79" s="22">
        <f t="shared" si="37"/>
        <v>84</v>
      </c>
      <c r="I79" s="22">
        <f t="shared" si="37"/>
        <v>58</v>
      </c>
      <c r="J79" s="22">
        <f t="shared" si="37"/>
        <v>52</v>
      </c>
      <c r="K79" s="22">
        <f t="shared" si="37"/>
        <v>72</v>
      </c>
      <c r="L79" s="22">
        <f t="shared" si="37"/>
        <v>80</v>
      </c>
      <c r="M79" s="22">
        <f t="shared" si="37"/>
        <v>92</v>
      </c>
      <c r="N79" s="22">
        <f t="shared" si="37"/>
        <v>56</v>
      </c>
      <c r="O79" s="22">
        <f t="shared" si="37"/>
        <v>54</v>
      </c>
      <c r="P79" s="22">
        <f t="shared" si="37"/>
        <v>64</v>
      </c>
      <c r="Q79" s="23">
        <f t="shared" si="37"/>
        <v>100</v>
      </c>
    </row>
    <row r="80" spans="1:19" x14ac:dyDescent="0.2">
      <c r="A80" s="2" t="s">
        <v>19</v>
      </c>
      <c r="B80" s="40">
        <f>VLOOKUP(Teams!A2,$C$115:$N$131,MATCH($S80,$C$115:$N$115,0),FALSE)</f>
        <v>1236</v>
      </c>
      <c r="C80" s="41">
        <f>VLOOKUP(Teams!B2,$C$115:$N$131,MATCH($S80,$C$115:$N$115,0),FALSE)</f>
        <v>1323</v>
      </c>
      <c r="D80" s="41">
        <f>VLOOKUP(Teams!C2,$C$115:$N$131,MATCH($S80,$C$115:$N$115,0),FALSE)</f>
        <v>1023</v>
      </c>
      <c r="E80" s="41">
        <f>VLOOKUP(Teams!D2,$C$115:$N$131,MATCH($S80,$C$115:$N$115,0),FALSE)</f>
        <v>1122</v>
      </c>
      <c r="F80" s="41">
        <f>VLOOKUP(Teams!E2,$C$115:$N$131,MATCH($S80,$C$115:$N$115,0),FALSE)</f>
        <v>1172</v>
      </c>
      <c r="G80" s="41">
        <f>VLOOKUP(Teams!F2,$C$115:$N$131,MATCH($S80,$C$115:$N$115,0),FALSE)</f>
        <v>1037</v>
      </c>
      <c r="H80" s="41">
        <f>VLOOKUP(Teams!G2,$C$115:$N$131,MATCH($S80,$C$115:$N$115,0),FALSE)</f>
        <v>1070</v>
      </c>
      <c r="I80" s="41">
        <f>VLOOKUP(Teams!H2,$C$115:$N$131,MATCH($S80,$C$115:$N$115,0),FALSE)</f>
        <v>1092</v>
      </c>
      <c r="J80" s="41">
        <f>VLOOKUP(Teams!I2,$C$115:$N$131,MATCH($S80,$C$115:$N$115,0),FALSE)</f>
        <v>1081</v>
      </c>
      <c r="K80" s="41">
        <f>VLOOKUP(Teams!J2,$C$115:$N$131,MATCH($S80,$C$115:$N$115,0),FALSE)</f>
        <v>988</v>
      </c>
      <c r="L80" s="41">
        <f>VLOOKUP(Teams!K2,$C$115:$N$131,MATCH($S80,$C$115:$N$115,0),FALSE)</f>
        <v>1182</v>
      </c>
      <c r="M80" s="41">
        <f>VLOOKUP(Teams!L2,$C$115:$N$131,MATCH($S80,$C$115:$N$115,0),FALSE)</f>
        <v>1193</v>
      </c>
      <c r="N80" s="41">
        <f>VLOOKUP(Teams!M2,$C$115:$N$131,MATCH($S80,$C$115:$N$115,0),FALSE)</f>
        <v>1192</v>
      </c>
      <c r="O80" s="41">
        <f>VLOOKUP(Teams!N2,$C$115:$N$131,MATCH($S80,$C$115:$N$115,0),FALSE)</f>
        <v>1236</v>
      </c>
      <c r="P80" s="41">
        <f>VLOOKUP(Teams!O2,$C$115:$N$131,MATCH($S80,$C$115:$N$115,0),FALSE)</f>
        <v>1135</v>
      </c>
      <c r="Q80" s="42">
        <f>VLOOKUP(Teams!P2,$C$115:$N$131,MATCH($S80,$C$115:$N$115,0),FALSE)</f>
        <v>1323</v>
      </c>
      <c r="R80" s="8" t="s">
        <v>19</v>
      </c>
      <c r="S80" s="2" t="s">
        <v>49</v>
      </c>
    </row>
    <row r="81" spans="1:19" x14ac:dyDescent="0.2">
      <c r="B81" s="18">
        <f t="shared" ref="B81:Q81" si="38">RANK(B80,$B80:$Q80,0)</f>
        <v>3</v>
      </c>
      <c r="C81" s="19">
        <f t="shared" si="38"/>
        <v>1</v>
      </c>
      <c r="D81" s="19">
        <f t="shared" si="38"/>
        <v>15</v>
      </c>
      <c r="E81" s="19">
        <f t="shared" si="38"/>
        <v>10</v>
      </c>
      <c r="F81" s="19">
        <f t="shared" si="38"/>
        <v>8</v>
      </c>
      <c r="G81" s="19">
        <f t="shared" si="38"/>
        <v>14</v>
      </c>
      <c r="H81" s="19">
        <f t="shared" si="38"/>
        <v>13</v>
      </c>
      <c r="I81" s="19">
        <f t="shared" si="38"/>
        <v>11</v>
      </c>
      <c r="J81" s="19">
        <f t="shared" si="38"/>
        <v>12</v>
      </c>
      <c r="K81" s="19">
        <f t="shared" si="38"/>
        <v>16</v>
      </c>
      <c r="L81" s="19">
        <f t="shared" si="38"/>
        <v>7</v>
      </c>
      <c r="M81" s="19">
        <f t="shared" si="38"/>
        <v>5</v>
      </c>
      <c r="N81" s="19">
        <f t="shared" si="38"/>
        <v>6</v>
      </c>
      <c r="O81" s="19">
        <f t="shared" si="38"/>
        <v>3</v>
      </c>
      <c r="P81" s="19">
        <f t="shared" si="38"/>
        <v>9</v>
      </c>
      <c r="Q81" s="20">
        <f t="shared" si="38"/>
        <v>1</v>
      </c>
    </row>
    <row r="82" spans="1:19" x14ac:dyDescent="0.2">
      <c r="B82" s="21">
        <f t="shared" ref="B82:Q82" si="39">IF(B81=1,100, IF(B81=2,96, IF(B81=3,92,IF(B81=4,88,IF(B81=5,84,IF(B81=6,80,IF(B81=7,76,IF(B81=8,72,0))))))))+IF(B81=9,68,IF(B81=10,64,IF(B81=11,60,IF(B81=12,58,IF(B81=13,56,IF(B81=14,54,IF(B81=15,52,IF(B81=16,50,0))))))))</f>
        <v>92</v>
      </c>
      <c r="C82" s="22">
        <f t="shared" si="39"/>
        <v>100</v>
      </c>
      <c r="D82" s="22">
        <f t="shared" si="39"/>
        <v>52</v>
      </c>
      <c r="E82" s="22">
        <f t="shared" si="39"/>
        <v>64</v>
      </c>
      <c r="F82" s="22">
        <f t="shared" si="39"/>
        <v>72</v>
      </c>
      <c r="G82" s="22">
        <f t="shared" si="39"/>
        <v>54</v>
      </c>
      <c r="H82" s="22">
        <f t="shared" si="39"/>
        <v>56</v>
      </c>
      <c r="I82" s="22">
        <f t="shared" si="39"/>
        <v>60</v>
      </c>
      <c r="J82" s="22">
        <f t="shared" si="39"/>
        <v>58</v>
      </c>
      <c r="K82" s="22">
        <f t="shared" si="39"/>
        <v>50</v>
      </c>
      <c r="L82" s="22">
        <f t="shared" si="39"/>
        <v>76</v>
      </c>
      <c r="M82" s="22">
        <f t="shared" si="39"/>
        <v>84</v>
      </c>
      <c r="N82" s="22">
        <f t="shared" si="39"/>
        <v>80</v>
      </c>
      <c r="O82" s="22">
        <f t="shared" si="39"/>
        <v>92</v>
      </c>
      <c r="P82" s="22">
        <f t="shared" si="39"/>
        <v>68</v>
      </c>
      <c r="Q82" s="23">
        <f t="shared" si="39"/>
        <v>100</v>
      </c>
    </row>
    <row r="83" spans="1:19" x14ac:dyDescent="0.2">
      <c r="A83" s="2" t="s">
        <v>20</v>
      </c>
      <c r="B83" s="40">
        <f>VLOOKUP(Teams!A2,$C$115:$N$131,MATCH($S83,$C$115:$N$115,0),FALSE)</f>
        <v>385</v>
      </c>
      <c r="C83" s="41">
        <f>VLOOKUP(Teams!B2,$C$115:$N$131,MATCH($S83,$C$115:$N$115,0),FALSE)</f>
        <v>437</v>
      </c>
      <c r="D83" s="41">
        <f>VLOOKUP(Teams!C2,$C$115:$N$131,MATCH($S83,$C$115:$N$115,0),FALSE)</f>
        <v>476</v>
      </c>
      <c r="E83" s="41">
        <f>VLOOKUP(Teams!D2,$C$115:$N$131,MATCH($S83,$C$115:$N$115,0),FALSE)</f>
        <v>429</v>
      </c>
      <c r="F83" s="41">
        <f>VLOOKUP(Teams!E2,$C$115:$N$131,MATCH($S83,$C$115:$N$115,0),FALSE)</f>
        <v>328</v>
      </c>
      <c r="G83" s="41">
        <f>VLOOKUP(Teams!F2,$C$115:$N$131,MATCH($S83,$C$115:$N$115,0),FALSE)</f>
        <v>440</v>
      </c>
      <c r="H83" s="41">
        <f>VLOOKUP(Teams!G2,$C$115:$N$131,MATCH($S83,$C$115:$N$115,0),FALSE)</f>
        <v>416</v>
      </c>
      <c r="I83" s="41">
        <f>VLOOKUP(Teams!H2,$C$115:$N$131,MATCH($S83,$C$115:$N$115,0),FALSE)</f>
        <v>533</v>
      </c>
      <c r="J83" s="41">
        <f>VLOOKUP(Teams!I2,$C$115:$N$131,MATCH($S83,$C$115:$N$115,0),FALSE)</f>
        <v>346</v>
      </c>
      <c r="K83" s="41">
        <f>VLOOKUP(Teams!J2,$C$115:$N$131,MATCH($S83,$C$115:$N$115,0),FALSE)</f>
        <v>422</v>
      </c>
      <c r="L83" s="41">
        <f>VLOOKUP(Teams!K2,$C$115:$N$131,MATCH($S83,$C$115:$N$115,0),FALSE)</f>
        <v>446</v>
      </c>
      <c r="M83" s="41">
        <f>VLOOKUP(Teams!L2,$C$115:$N$131,MATCH($S83,$C$115:$N$115,0),FALSE)</f>
        <v>383</v>
      </c>
      <c r="N83" s="41">
        <f>VLOOKUP(Teams!M2,$C$115:$N$131,MATCH($S83,$C$115:$N$115,0),FALSE)</f>
        <v>460</v>
      </c>
      <c r="O83" s="41">
        <f>VLOOKUP(Teams!N2,$C$115:$N$131,MATCH($S83,$C$115:$N$115,0),FALSE)</f>
        <v>344</v>
      </c>
      <c r="P83" s="41">
        <f>VLOOKUP(Teams!O2,$C$115:$N$131,MATCH($S83,$C$115:$N$115,0),FALSE)</f>
        <v>425</v>
      </c>
      <c r="Q83" s="42">
        <f>VLOOKUP(Teams!P2,$C$115:$N$131,MATCH($S83,$C$115:$N$115,0),FALSE)</f>
        <v>369</v>
      </c>
      <c r="R83" s="8" t="s">
        <v>20</v>
      </c>
      <c r="S83" s="2" t="s">
        <v>48</v>
      </c>
    </row>
    <row r="84" spans="1:19" x14ac:dyDescent="0.2">
      <c r="B84" s="18">
        <f t="shared" ref="B84:Q84" si="40">RANK(B83,$B83:$Q83,1)</f>
        <v>6</v>
      </c>
      <c r="C84" s="19">
        <f t="shared" si="40"/>
        <v>11</v>
      </c>
      <c r="D84" s="19">
        <f t="shared" si="40"/>
        <v>15</v>
      </c>
      <c r="E84" s="19">
        <f t="shared" si="40"/>
        <v>10</v>
      </c>
      <c r="F84" s="19">
        <f t="shared" si="40"/>
        <v>1</v>
      </c>
      <c r="G84" s="19">
        <f t="shared" si="40"/>
        <v>12</v>
      </c>
      <c r="H84" s="19">
        <f t="shared" si="40"/>
        <v>7</v>
      </c>
      <c r="I84" s="19">
        <f t="shared" si="40"/>
        <v>16</v>
      </c>
      <c r="J84" s="19">
        <f t="shared" si="40"/>
        <v>3</v>
      </c>
      <c r="K84" s="19">
        <f t="shared" si="40"/>
        <v>8</v>
      </c>
      <c r="L84" s="19">
        <f t="shared" si="40"/>
        <v>13</v>
      </c>
      <c r="M84" s="19">
        <f t="shared" si="40"/>
        <v>5</v>
      </c>
      <c r="N84" s="19">
        <f t="shared" si="40"/>
        <v>14</v>
      </c>
      <c r="O84" s="19">
        <f t="shared" si="40"/>
        <v>2</v>
      </c>
      <c r="P84" s="19">
        <f t="shared" si="40"/>
        <v>9</v>
      </c>
      <c r="Q84" s="20">
        <f t="shared" si="40"/>
        <v>4</v>
      </c>
    </row>
    <row r="85" spans="1:19" x14ac:dyDescent="0.2">
      <c r="B85" s="21">
        <f t="shared" ref="B85:Q85" si="41">IF(B84=1,100, IF(B84=2,96, IF(B84=3,92,IF(B84=4,88,IF(B84=5,84,IF(B84=6,80,IF(B84=7,76,IF(B84=8,72,0))))))))+IF(B84=9,68,IF(B84=10,64,IF(B84=11,60,IF(B84=12,58,IF(B84=13,56,IF(B84=14,54,IF(B84=15,52,IF(B84=16,50,0))))))))</f>
        <v>80</v>
      </c>
      <c r="C85" s="22">
        <f t="shared" si="41"/>
        <v>60</v>
      </c>
      <c r="D85" s="22">
        <f t="shared" si="41"/>
        <v>52</v>
      </c>
      <c r="E85" s="22">
        <f t="shared" si="41"/>
        <v>64</v>
      </c>
      <c r="F85" s="22">
        <f t="shared" si="41"/>
        <v>100</v>
      </c>
      <c r="G85" s="22">
        <f t="shared" si="41"/>
        <v>58</v>
      </c>
      <c r="H85" s="22">
        <f t="shared" si="41"/>
        <v>76</v>
      </c>
      <c r="I85" s="22">
        <f t="shared" si="41"/>
        <v>50</v>
      </c>
      <c r="J85" s="22">
        <f t="shared" si="41"/>
        <v>92</v>
      </c>
      <c r="K85" s="22">
        <f t="shared" si="41"/>
        <v>72</v>
      </c>
      <c r="L85" s="22">
        <f t="shared" si="41"/>
        <v>56</v>
      </c>
      <c r="M85" s="22">
        <f t="shared" si="41"/>
        <v>84</v>
      </c>
      <c r="N85" s="22">
        <f t="shared" si="41"/>
        <v>54</v>
      </c>
      <c r="O85" s="22">
        <f t="shared" si="41"/>
        <v>96</v>
      </c>
      <c r="P85" s="22">
        <f t="shared" si="41"/>
        <v>68</v>
      </c>
      <c r="Q85" s="23">
        <f t="shared" si="41"/>
        <v>88</v>
      </c>
    </row>
    <row r="86" spans="1:19" x14ac:dyDescent="0.2">
      <c r="A86" s="2" t="s">
        <v>14</v>
      </c>
      <c r="B86" s="14">
        <f>VLOOKUP(Teams!A2,$C$115:$N$131,MATCH($S86,$C$115:$N$115,0),FALSE)</f>
        <v>0.215</v>
      </c>
      <c r="C86" s="15">
        <f>VLOOKUP(Teams!B2,$C$115:$N$131,MATCH($S86,$C$115:$N$115,0),FALSE)</f>
        <v>0.254</v>
      </c>
      <c r="D86" s="15">
        <f>VLOOKUP(Teams!C2,$C$115:$N$131,MATCH($S86,$C$115:$N$115,0),FALSE)</f>
        <v>0.247</v>
      </c>
      <c r="E86" s="15">
        <f>VLOOKUP(Teams!D2,$C$115:$N$131,MATCH($S86,$C$115:$N$115,0),FALSE)</f>
        <v>0.23499999999999999</v>
      </c>
      <c r="F86" s="15">
        <f>VLOOKUP(Teams!E2,$C$115:$N$131,MATCH($S86,$C$115:$N$115,0),FALSE)</f>
        <v>0.23300000000000001</v>
      </c>
      <c r="G86" s="15">
        <f>VLOOKUP(Teams!F2,$C$115:$N$131,MATCH($S86,$C$115:$N$115,0),FALSE)</f>
        <v>0.23699999999999999</v>
      </c>
      <c r="H86" s="15">
        <f>VLOOKUP(Teams!G2,$C$115:$N$131,MATCH($S86,$C$115:$N$115,0),FALSE)</f>
        <v>0.23499999999999999</v>
      </c>
      <c r="I86" s="15">
        <f>VLOOKUP(Teams!H2,$C$115:$N$131,MATCH($S86,$C$115:$N$115,0),FALSE)</f>
        <v>0.254</v>
      </c>
      <c r="J86" s="15">
        <f>VLOOKUP(Teams!I2,$C$115:$N$131,MATCH($S86,$C$115:$N$115,0),FALSE)</f>
        <v>0.23899999999999999</v>
      </c>
      <c r="K86" s="15">
        <f>VLOOKUP(Teams!J2,$C$115:$N$131,MATCH($S86,$C$115:$N$115,0),FALSE)</f>
        <v>0.26100000000000001</v>
      </c>
      <c r="L86" s="15">
        <f>VLOOKUP(Teams!K2,$C$115:$N$131,MATCH($S86,$C$115:$N$115,0),FALSE)</f>
        <v>0.26700000000000002</v>
      </c>
      <c r="M86" s="15">
        <f>VLOOKUP(Teams!L2,$C$115:$N$131,MATCH($S86,$C$115:$N$115,0),FALSE)</f>
        <v>0.216</v>
      </c>
      <c r="N86" s="15">
        <f>VLOOKUP(Teams!M2,$C$115:$N$131,MATCH($S86,$C$115:$N$115,0),FALSE)</f>
        <v>0.25700000000000001</v>
      </c>
      <c r="O86" s="15">
        <f>VLOOKUP(Teams!N2,$C$115:$N$131,MATCH($S86,$C$115:$N$115,0),FALSE)</f>
        <v>0.23300000000000001</v>
      </c>
      <c r="P86" s="15">
        <f>VLOOKUP(Teams!O2,$C$115:$N$131,MATCH($S86,$C$115:$N$115,0),FALSE)</f>
        <v>0.26200000000000001</v>
      </c>
      <c r="Q86" s="16">
        <f>VLOOKUP(Teams!P2,$C$115:$N$131,MATCH($S86,$C$115:$N$115,0),FALSE)</f>
        <v>0.224</v>
      </c>
      <c r="R86" s="8" t="s">
        <v>14</v>
      </c>
      <c r="S86" s="2" t="s">
        <v>50</v>
      </c>
    </row>
    <row r="87" spans="1:19" x14ac:dyDescent="0.2">
      <c r="B87" s="18">
        <f>RANK(B86,$B86:$Q86,1)</f>
        <v>1</v>
      </c>
      <c r="C87" s="19">
        <f t="shared" ref="C87:Q87" si="42">RANK(C86,$B86:$Q86,1)</f>
        <v>11</v>
      </c>
      <c r="D87" s="19">
        <f t="shared" si="42"/>
        <v>10</v>
      </c>
      <c r="E87" s="19">
        <f t="shared" si="42"/>
        <v>6</v>
      </c>
      <c r="F87" s="19">
        <f t="shared" si="42"/>
        <v>4</v>
      </c>
      <c r="G87" s="19">
        <f t="shared" si="42"/>
        <v>8</v>
      </c>
      <c r="H87" s="19">
        <f t="shared" si="42"/>
        <v>6</v>
      </c>
      <c r="I87" s="19">
        <f t="shared" si="42"/>
        <v>11</v>
      </c>
      <c r="J87" s="19">
        <f t="shared" si="42"/>
        <v>9</v>
      </c>
      <c r="K87" s="19">
        <f t="shared" si="42"/>
        <v>14</v>
      </c>
      <c r="L87" s="19">
        <f t="shared" si="42"/>
        <v>16</v>
      </c>
      <c r="M87" s="19">
        <f t="shared" si="42"/>
        <v>2</v>
      </c>
      <c r="N87" s="19">
        <f t="shared" si="42"/>
        <v>13</v>
      </c>
      <c r="O87" s="19">
        <f t="shared" si="42"/>
        <v>4</v>
      </c>
      <c r="P87" s="19">
        <f t="shared" si="42"/>
        <v>15</v>
      </c>
      <c r="Q87" s="20">
        <f t="shared" si="42"/>
        <v>3</v>
      </c>
    </row>
    <row r="88" spans="1:19" x14ac:dyDescent="0.2">
      <c r="B88" s="21">
        <f t="shared" ref="B88:Q88" si="43">IF(B87=1,100, IF(B87=2,96, IF(B87=3,92,IF(B87=4,88,IF(B87=5,84,IF(B87=6,80,IF(B87=7,76,IF(B87=8,72,0))))))))+IF(B87=9,68,IF(B87=10,64,IF(B87=11,60,IF(B87=12,58,IF(B87=13,56,IF(B87=14,54,IF(B87=15,52,IF(B87=16,50,0))))))))</f>
        <v>100</v>
      </c>
      <c r="C88" s="22">
        <f t="shared" si="43"/>
        <v>60</v>
      </c>
      <c r="D88" s="22">
        <f t="shared" si="43"/>
        <v>64</v>
      </c>
      <c r="E88" s="22">
        <f t="shared" si="43"/>
        <v>80</v>
      </c>
      <c r="F88" s="22">
        <f t="shared" si="43"/>
        <v>88</v>
      </c>
      <c r="G88" s="22">
        <f t="shared" si="43"/>
        <v>72</v>
      </c>
      <c r="H88" s="22">
        <f t="shared" si="43"/>
        <v>80</v>
      </c>
      <c r="I88" s="22">
        <f t="shared" si="43"/>
        <v>60</v>
      </c>
      <c r="J88" s="22">
        <f t="shared" si="43"/>
        <v>68</v>
      </c>
      <c r="K88" s="22">
        <f t="shared" si="43"/>
        <v>54</v>
      </c>
      <c r="L88" s="22">
        <f t="shared" si="43"/>
        <v>50</v>
      </c>
      <c r="M88" s="22">
        <f t="shared" si="43"/>
        <v>96</v>
      </c>
      <c r="N88" s="22">
        <f t="shared" si="43"/>
        <v>56</v>
      </c>
      <c r="O88" s="22">
        <f t="shared" si="43"/>
        <v>88</v>
      </c>
      <c r="P88" s="22">
        <f t="shared" si="43"/>
        <v>52</v>
      </c>
      <c r="Q88" s="23">
        <f t="shared" si="43"/>
        <v>92</v>
      </c>
    </row>
    <row r="89" spans="1:19" x14ac:dyDescent="0.2">
      <c r="B89" s="27"/>
      <c r="C89" s="27"/>
      <c r="D89" s="27"/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</row>
    <row r="90" spans="1:19" x14ac:dyDescent="0.2">
      <c r="B90" s="28">
        <f t="shared" ref="B90:Q90" si="44">B88+B85+B82+B79+B76+B73+B70+B67+B62+B59</f>
        <v>880</v>
      </c>
      <c r="C90" s="29">
        <f t="shared" si="44"/>
        <v>596</v>
      </c>
      <c r="D90" s="29">
        <f t="shared" si="44"/>
        <v>670</v>
      </c>
      <c r="E90" s="29">
        <f t="shared" si="44"/>
        <v>728</v>
      </c>
      <c r="F90" s="29">
        <f t="shared" si="44"/>
        <v>852</v>
      </c>
      <c r="G90" s="29">
        <f t="shared" si="44"/>
        <v>748</v>
      </c>
      <c r="H90" s="29">
        <f t="shared" si="44"/>
        <v>776</v>
      </c>
      <c r="I90" s="29">
        <f t="shared" si="44"/>
        <v>610</v>
      </c>
      <c r="J90" s="29">
        <f t="shared" si="44"/>
        <v>652</v>
      </c>
      <c r="K90" s="29">
        <f t="shared" si="44"/>
        <v>602</v>
      </c>
      <c r="L90" s="29">
        <f t="shared" si="44"/>
        <v>596</v>
      </c>
      <c r="M90" s="29">
        <f t="shared" si="44"/>
        <v>892</v>
      </c>
      <c r="N90" s="29">
        <f t="shared" si="44"/>
        <v>614</v>
      </c>
      <c r="O90" s="29">
        <f t="shared" si="44"/>
        <v>790</v>
      </c>
      <c r="P90" s="29">
        <f t="shared" si="44"/>
        <v>638</v>
      </c>
      <c r="Q90" s="30">
        <f t="shared" si="44"/>
        <v>928</v>
      </c>
    </row>
    <row r="91" spans="1:19" ht="15.75" x14ac:dyDescent="0.25">
      <c r="A91" s="10"/>
      <c r="B91" s="31" t="str">
        <f>Teams!A1</f>
        <v>ARZ</v>
      </c>
      <c r="C91" s="32" t="str">
        <f>Teams!B1</f>
        <v>BTR</v>
      </c>
      <c r="D91" s="32" t="str">
        <f>Teams!C1</f>
        <v>CDK</v>
      </c>
      <c r="E91" s="32" t="str">
        <f>Teams!D1</f>
        <v>CHB</v>
      </c>
      <c r="F91" s="32" t="str">
        <f>Teams!E1</f>
        <v>DET</v>
      </c>
      <c r="G91" s="32" t="str">
        <f>Teams!F1</f>
        <v>HUD</v>
      </c>
      <c r="H91" s="32" t="str">
        <f>Teams!G1</f>
        <v>MAM</v>
      </c>
      <c r="I91" s="32" t="str">
        <f>Teams!H1</f>
        <v>MLL</v>
      </c>
      <c r="J91" s="32" t="str">
        <f>Teams!I1</f>
        <v>NYU</v>
      </c>
      <c r="K91" s="32" t="str">
        <f>Teams!J1</f>
        <v>PCR</v>
      </c>
      <c r="L91" s="32" t="str">
        <f>Teams!K1</f>
        <v>PMV</v>
      </c>
      <c r="M91" s="32" t="str">
        <f>Teams!L1</f>
        <v>PRT</v>
      </c>
      <c r="N91" s="32" t="str">
        <f>Teams!M1</f>
        <v>SEA</v>
      </c>
      <c r="O91" s="32" t="str">
        <f>Teams!N1</f>
        <v>SPS</v>
      </c>
      <c r="P91" s="32" t="str">
        <f>Teams!O1</f>
        <v>SBS</v>
      </c>
      <c r="Q91" s="33" t="str">
        <f>Teams!P1</f>
        <v>TDR</v>
      </c>
      <c r="R91" s="12"/>
    </row>
    <row r="93" spans="1:19" x14ac:dyDescent="0.2"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</row>
    <row r="94" spans="1:19" x14ac:dyDescent="0.2">
      <c r="B94" t="s">
        <v>31</v>
      </c>
      <c r="C94"/>
      <c r="D94" t="s">
        <v>32</v>
      </c>
      <c r="E94" t="s">
        <v>76</v>
      </c>
      <c r="F94" t="s">
        <v>33</v>
      </c>
      <c r="G94" t="s">
        <v>34</v>
      </c>
      <c r="H94" t="s">
        <v>35</v>
      </c>
      <c r="I94" t="s">
        <v>36</v>
      </c>
      <c r="J94" t="s">
        <v>37</v>
      </c>
      <c r="K94" t="s">
        <v>38</v>
      </c>
      <c r="L94" t="s">
        <v>39</v>
      </c>
      <c r="M94" t="s">
        <v>40</v>
      </c>
      <c r="N94" t="s">
        <v>41</v>
      </c>
    </row>
    <row r="95" spans="1:19" x14ac:dyDescent="0.2">
      <c r="B95">
        <v>2023</v>
      </c>
      <c r="C95" t="s">
        <v>98</v>
      </c>
      <c r="D95">
        <v>0.26300000000000001</v>
      </c>
      <c r="E95">
        <v>4748</v>
      </c>
      <c r="F95">
        <v>620</v>
      </c>
      <c r="G95">
        <v>1251</v>
      </c>
      <c r="H95">
        <v>299</v>
      </c>
      <c r="I95">
        <v>15</v>
      </c>
      <c r="J95">
        <v>153</v>
      </c>
      <c r="K95">
        <v>603</v>
      </c>
      <c r="L95">
        <v>41</v>
      </c>
      <c r="M95">
        <v>9</v>
      </c>
      <c r="N95">
        <v>77</v>
      </c>
    </row>
    <row r="96" spans="1:19" x14ac:dyDescent="0.2">
      <c r="B96">
        <v>2023</v>
      </c>
      <c r="C96" t="s">
        <v>80</v>
      </c>
      <c r="D96">
        <v>0.25800000000000001</v>
      </c>
      <c r="E96">
        <v>4706</v>
      </c>
      <c r="F96">
        <v>623</v>
      </c>
      <c r="G96">
        <v>1214</v>
      </c>
      <c r="H96">
        <v>241</v>
      </c>
      <c r="I96">
        <v>17</v>
      </c>
      <c r="J96">
        <v>212</v>
      </c>
      <c r="K96">
        <v>601</v>
      </c>
      <c r="L96">
        <v>61</v>
      </c>
      <c r="M96">
        <v>13</v>
      </c>
      <c r="N96">
        <v>38</v>
      </c>
    </row>
    <row r="97" spans="2:14" x14ac:dyDescent="0.2">
      <c r="B97">
        <v>2023</v>
      </c>
      <c r="C97" t="s">
        <v>97</v>
      </c>
      <c r="D97">
        <v>0.25700000000000001</v>
      </c>
      <c r="E97">
        <v>4749</v>
      </c>
      <c r="F97">
        <v>617</v>
      </c>
      <c r="G97">
        <v>1219</v>
      </c>
      <c r="H97">
        <v>203</v>
      </c>
      <c r="I97">
        <v>27</v>
      </c>
      <c r="J97">
        <v>186</v>
      </c>
      <c r="K97">
        <v>598</v>
      </c>
      <c r="L97">
        <v>65</v>
      </c>
      <c r="M97">
        <v>15</v>
      </c>
      <c r="N97">
        <v>85</v>
      </c>
    </row>
    <row r="98" spans="2:14" x14ac:dyDescent="0.2">
      <c r="B98">
        <v>2023</v>
      </c>
      <c r="C98" t="s">
        <v>87</v>
      </c>
      <c r="D98">
        <v>0.255</v>
      </c>
      <c r="E98">
        <v>4676</v>
      </c>
      <c r="F98">
        <v>638</v>
      </c>
      <c r="G98">
        <v>1192</v>
      </c>
      <c r="H98">
        <v>288</v>
      </c>
      <c r="I98">
        <v>23</v>
      </c>
      <c r="J98">
        <v>176</v>
      </c>
      <c r="K98">
        <v>615</v>
      </c>
      <c r="L98">
        <v>159</v>
      </c>
      <c r="M98">
        <v>34</v>
      </c>
      <c r="N98">
        <v>71</v>
      </c>
    </row>
    <row r="99" spans="2:14" x14ac:dyDescent="0.2">
      <c r="B99">
        <v>2023</v>
      </c>
      <c r="C99" t="s">
        <v>89</v>
      </c>
      <c r="D99">
        <v>0.255</v>
      </c>
      <c r="E99">
        <v>4813</v>
      </c>
      <c r="F99">
        <v>611</v>
      </c>
      <c r="G99">
        <v>1226</v>
      </c>
      <c r="H99">
        <v>237</v>
      </c>
      <c r="I99">
        <v>15</v>
      </c>
      <c r="J99">
        <v>182</v>
      </c>
      <c r="K99">
        <v>586</v>
      </c>
      <c r="L99">
        <v>56</v>
      </c>
      <c r="M99">
        <v>18</v>
      </c>
      <c r="N99">
        <v>62</v>
      </c>
    </row>
    <row r="100" spans="2:14" x14ac:dyDescent="0.2">
      <c r="B100">
        <v>2023</v>
      </c>
      <c r="C100" t="s">
        <v>102</v>
      </c>
      <c r="D100">
        <v>0.246</v>
      </c>
      <c r="E100">
        <v>4819</v>
      </c>
      <c r="F100">
        <v>651</v>
      </c>
      <c r="G100">
        <v>1184</v>
      </c>
      <c r="H100">
        <v>204</v>
      </c>
      <c r="I100">
        <v>20</v>
      </c>
      <c r="J100">
        <v>187</v>
      </c>
      <c r="K100">
        <v>624</v>
      </c>
      <c r="L100">
        <v>47</v>
      </c>
      <c r="M100">
        <v>13</v>
      </c>
      <c r="N100">
        <v>63</v>
      </c>
    </row>
    <row r="101" spans="2:14" x14ac:dyDescent="0.2">
      <c r="B101">
        <v>2023</v>
      </c>
      <c r="C101" t="s">
        <v>43</v>
      </c>
      <c r="D101">
        <v>0.24399999999999999</v>
      </c>
      <c r="E101">
        <v>4701</v>
      </c>
      <c r="F101">
        <v>497</v>
      </c>
      <c r="G101">
        <v>1147</v>
      </c>
      <c r="H101">
        <v>257</v>
      </c>
      <c r="I101">
        <v>29</v>
      </c>
      <c r="J101">
        <v>92</v>
      </c>
      <c r="K101">
        <v>465</v>
      </c>
      <c r="L101">
        <v>17</v>
      </c>
      <c r="M101">
        <v>5</v>
      </c>
      <c r="N101">
        <v>71</v>
      </c>
    </row>
    <row r="102" spans="2:14" x14ac:dyDescent="0.2">
      <c r="B102">
        <v>2023</v>
      </c>
      <c r="C102" t="s">
        <v>52</v>
      </c>
      <c r="D102">
        <v>0.24299999999999999</v>
      </c>
      <c r="E102">
        <v>4675</v>
      </c>
      <c r="F102">
        <v>587</v>
      </c>
      <c r="G102">
        <v>1134</v>
      </c>
      <c r="H102">
        <v>208</v>
      </c>
      <c r="I102">
        <v>30</v>
      </c>
      <c r="J102">
        <v>159</v>
      </c>
      <c r="K102">
        <v>566</v>
      </c>
      <c r="L102">
        <v>56</v>
      </c>
      <c r="M102">
        <v>24</v>
      </c>
      <c r="N102">
        <v>58</v>
      </c>
    </row>
    <row r="103" spans="2:14" x14ac:dyDescent="0.2">
      <c r="B103">
        <v>2023</v>
      </c>
      <c r="C103" t="s">
        <v>91</v>
      </c>
      <c r="D103">
        <v>0.24199999999999999</v>
      </c>
      <c r="E103">
        <v>4681</v>
      </c>
      <c r="F103">
        <v>536</v>
      </c>
      <c r="G103">
        <v>1133</v>
      </c>
      <c r="H103">
        <v>241</v>
      </c>
      <c r="I103">
        <v>19</v>
      </c>
      <c r="J103">
        <v>148</v>
      </c>
      <c r="K103">
        <v>503</v>
      </c>
      <c r="L103">
        <v>48</v>
      </c>
      <c r="M103">
        <v>22</v>
      </c>
      <c r="N103">
        <v>47</v>
      </c>
    </row>
    <row r="104" spans="2:14" x14ac:dyDescent="0.2">
      <c r="B104">
        <v>2023</v>
      </c>
      <c r="C104" t="s">
        <v>82</v>
      </c>
      <c r="D104">
        <v>0.24</v>
      </c>
      <c r="E104">
        <v>4656</v>
      </c>
      <c r="F104">
        <v>544</v>
      </c>
      <c r="G104">
        <v>1119</v>
      </c>
      <c r="H104">
        <v>227</v>
      </c>
      <c r="I104">
        <v>18</v>
      </c>
      <c r="J104">
        <v>145</v>
      </c>
      <c r="K104">
        <v>523</v>
      </c>
      <c r="L104">
        <v>77</v>
      </c>
      <c r="M104">
        <v>24</v>
      </c>
      <c r="N104">
        <v>61</v>
      </c>
    </row>
    <row r="105" spans="2:14" x14ac:dyDescent="0.2">
      <c r="B105">
        <v>2023</v>
      </c>
      <c r="C105" t="s">
        <v>99</v>
      </c>
      <c r="D105">
        <v>0.23699999999999999</v>
      </c>
      <c r="E105">
        <v>4667</v>
      </c>
      <c r="F105">
        <v>519</v>
      </c>
      <c r="G105">
        <v>1105</v>
      </c>
      <c r="H105">
        <v>221</v>
      </c>
      <c r="I105">
        <v>29</v>
      </c>
      <c r="J105">
        <v>134</v>
      </c>
      <c r="K105">
        <v>494</v>
      </c>
      <c r="L105">
        <v>66</v>
      </c>
      <c r="M105">
        <v>34</v>
      </c>
      <c r="N105">
        <v>89</v>
      </c>
    </row>
    <row r="106" spans="2:14" x14ac:dyDescent="0.2">
      <c r="B106">
        <v>2023</v>
      </c>
      <c r="C106" t="s">
        <v>42</v>
      </c>
      <c r="D106">
        <v>0.23699999999999999</v>
      </c>
      <c r="E106">
        <v>4650</v>
      </c>
      <c r="F106">
        <v>581</v>
      </c>
      <c r="G106">
        <v>1100</v>
      </c>
      <c r="H106">
        <v>209</v>
      </c>
      <c r="I106">
        <v>14</v>
      </c>
      <c r="J106">
        <v>202</v>
      </c>
      <c r="K106">
        <v>560</v>
      </c>
      <c r="L106">
        <v>53</v>
      </c>
      <c r="M106">
        <v>20</v>
      </c>
      <c r="N106">
        <v>55</v>
      </c>
    </row>
    <row r="107" spans="2:14" x14ac:dyDescent="0.2">
      <c r="B107">
        <v>2023</v>
      </c>
      <c r="C107" t="s">
        <v>101</v>
      </c>
      <c r="D107">
        <v>0.23599999999999999</v>
      </c>
      <c r="E107">
        <v>4627</v>
      </c>
      <c r="F107">
        <v>499</v>
      </c>
      <c r="G107">
        <v>1090</v>
      </c>
      <c r="H107">
        <v>185</v>
      </c>
      <c r="I107">
        <v>12</v>
      </c>
      <c r="J107">
        <v>148</v>
      </c>
      <c r="K107">
        <v>476</v>
      </c>
      <c r="L107">
        <v>82</v>
      </c>
      <c r="M107">
        <v>33</v>
      </c>
      <c r="N107">
        <v>75</v>
      </c>
    </row>
    <row r="108" spans="2:14" x14ac:dyDescent="0.2">
      <c r="B108">
        <v>2023</v>
      </c>
      <c r="C108" t="s">
        <v>51</v>
      </c>
      <c r="D108">
        <v>0.22800000000000001</v>
      </c>
      <c r="E108">
        <v>4581</v>
      </c>
      <c r="F108">
        <v>532</v>
      </c>
      <c r="G108">
        <v>1044</v>
      </c>
      <c r="H108">
        <v>184</v>
      </c>
      <c r="I108">
        <v>29</v>
      </c>
      <c r="J108">
        <v>184</v>
      </c>
      <c r="K108">
        <v>519</v>
      </c>
      <c r="L108">
        <v>34</v>
      </c>
      <c r="M108">
        <v>7</v>
      </c>
      <c r="N108">
        <v>53</v>
      </c>
    </row>
    <row r="109" spans="2:14" x14ac:dyDescent="0.2">
      <c r="B109">
        <v>2023</v>
      </c>
      <c r="C109" t="s">
        <v>92</v>
      </c>
      <c r="D109">
        <v>0.218</v>
      </c>
      <c r="E109">
        <v>4468</v>
      </c>
      <c r="F109">
        <v>481</v>
      </c>
      <c r="G109">
        <v>973</v>
      </c>
      <c r="H109">
        <v>171</v>
      </c>
      <c r="I109">
        <v>21</v>
      </c>
      <c r="J109">
        <v>119</v>
      </c>
      <c r="K109">
        <v>442</v>
      </c>
      <c r="L109">
        <v>90</v>
      </c>
      <c r="M109">
        <v>35</v>
      </c>
      <c r="N109">
        <v>68</v>
      </c>
    </row>
    <row r="110" spans="2:14" x14ac:dyDescent="0.2">
      <c r="B110">
        <v>2023</v>
      </c>
      <c r="C110" t="s">
        <v>85</v>
      </c>
      <c r="D110">
        <v>0.215</v>
      </c>
      <c r="E110">
        <v>4665</v>
      </c>
      <c r="F110">
        <v>511</v>
      </c>
      <c r="G110">
        <v>1005</v>
      </c>
      <c r="H110">
        <v>209</v>
      </c>
      <c r="I110">
        <v>23</v>
      </c>
      <c r="J110">
        <v>171</v>
      </c>
      <c r="K110">
        <v>491</v>
      </c>
      <c r="L110">
        <v>45</v>
      </c>
      <c r="M110">
        <v>13</v>
      </c>
      <c r="N110">
        <v>47</v>
      </c>
    </row>
    <row r="111" spans="2:14" x14ac:dyDescent="0.2">
      <c r="B111"/>
      <c r="C111"/>
      <c r="D111"/>
      <c r="E111"/>
      <c r="F111"/>
      <c r="G111"/>
      <c r="H111"/>
      <c r="I111"/>
      <c r="J111"/>
      <c r="K111"/>
      <c r="L111"/>
      <c r="M111"/>
      <c r="N111"/>
    </row>
    <row r="112" spans="2:14" x14ac:dyDescent="0.2">
      <c r="B112" s="45"/>
      <c r="C112"/>
      <c r="D112">
        <v>0.24199999999999999</v>
      </c>
      <c r="E112">
        <v>74882</v>
      </c>
      <c r="F112">
        <v>9047</v>
      </c>
      <c r="G112">
        <v>18136</v>
      </c>
      <c r="H112">
        <v>3584</v>
      </c>
      <c r="I112">
        <v>341</v>
      </c>
      <c r="J112">
        <v>2598</v>
      </c>
      <c r="K112">
        <v>8666</v>
      </c>
      <c r="L112">
        <v>997</v>
      </c>
      <c r="M112">
        <v>319</v>
      </c>
      <c r="N112">
        <v>1020</v>
      </c>
    </row>
    <row r="113" spans="2:14" x14ac:dyDescent="0.2">
      <c r="H113" s="34"/>
      <c r="I113" s="34"/>
      <c r="J113" s="34"/>
      <c r="K113" s="34"/>
      <c r="L113" s="34"/>
      <c r="M113" s="34"/>
    </row>
    <row r="114" spans="2:14" x14ac:dyDescent="0.2">
      <c r="H114" s="34"/>
      <c r="I114" s="34"/>
      <c r="J114" s="34"/>
      <c r="K114" s="34"/>
      <c r="L114" s="34"/>
      <c r="M114" s="34"/>
    </row>
    <row r="115" spans="2:14" x14ac:dyDescent="0.2">
      <c r="B115" t="s">
        <v>31</v>
      </c>
      <c r="C115"/>
      <c r="D115" t="s">
        <v>12</v>
      </c>
      <c r="E115" t="s">
        <v>44</v>
      </c>
      <c r="F115" t="s">
        <v>45</v>
      </c>
      <c r="G115" t="s">
        <v>46</v>
      </c>
      <c r="H115" t="s">
        <v>34</v>
      </c>
      <c r="I115" t="s">
        <v>33</v>
      </c>
      <c r="J115" t="s">
        <v>47</v>
      </c>
      <c r="K115" t="s">
        <v>37</v>
      </c>
      <c r="L115" t="s">
        <v>48</v>
      </c>
      <c r="M115" t="s">
        <v>49</v>
      </c>
      <c r="N115" t="s">
        <v>50</v>
      </c>
    </row>
    <row r="116" spans="2:14" x14ac:dyDescent="0.2">
      <c r="B116">
        <v>2023</v>
      </c>
      <c r="C116" t="s">
        <v>87</v>
      </c>
      <c r="D116">
        <v>2.89</v>
      </c>
      <c r="E116">
        <v>90</v>
      </c>
      <c r="F116">
        <v>46</v>
      </c>
      <c r="G116">
        <v>1238.0999999999999</v>
      </c>
      <c r="H116">
        <v>1034</v>
      </c>
      <c r="I116">
        <v>419</v>
      </c>
      <c r="J116">
        <v>397</v>
      </c>
      <c r="K116">
        <v>94</v>
      </c>
      <c r="L116">
        <v>369</v>
      </c>
      <c r="M116">
        <v>1323</v>
      </c>
      <c r="N116">
        <v>0.224</v>
      </c>
    </row>
    <row r="117" spans="2:14" x14ac:dyDescent="0.2">
      <c r="B117">
        <v>2023</v>
      </c>
      <c r="C117" t="s">
        <v>42</v>
      </c>
      <c r="D117">
        <v>3.09</v>
      </c>
      <c r="E117">
        <v>78</v>
      </c>
      <c r="F117">
        <v>58</v>
      </c>
      <c r="G117">
        <v>1242.0999999999999</v>
      </c>
      <c r="H117">
        <v>971</v>
      </c>
      <c r="I117">
        <v>453</v>
      </c>
      <c r="J117">
        <v>426</v>
      </c>
      <c r="K117">
        <v>144</v>
      </c>
      <c r="L117">
        <v>385</v>
      </c>
      <c r="M117">
        <v>1236</v>
      </c>
      <c r="N117">
        <v>0.215</v>
      </c>
    </row>
    <row r="118" spans="2:14" x14ac:dyDescent="0.2">
      <c r="B118">
        <v>2023</v>
      </c>
      <c r="C118" t="s">
        <v>43</v>
      </c>
      <c r="D118">
        <v>3.24</v>
      </c>
      <c r="E118">
        <v>71</v>
      </c>
      <c r="F118">
        <v>65</v>
      </c>
      <c r="G118">
        <v>1245.0999999999999</v>
      </c>
      <c r="H118">
        <v>1093</v>
      </c>
      <c r="I118">
        <v>479</v>
      </c>
      <c r="J118">
        <v>449</v>
      </c>
      <c r="K118">
        <v>138</v>
      </c>
      <c r="L118">
        <v>328</v>
      </c>
      <c r="M118">
        <v>1172</v>
      </c>
      <c r="N118">
        <v>0.23300000000000001</v>
      </c>
    </row>
    <row r="119" spans="2:14" x14ac:dyDescent="0.2">
      <c r="B119">
        <v>2023</v>
      </c>
      <c r="C119" t="s">
        <v>80</v>
      </c>
      <c r="D119">
        <v>3.43</v>
      </c>
      <c r="E119">
        <v>88</v>
      </c>
      <c r="F119">
        <v>48</v>
      </c>
      <c r="G119">
        <v>1232.0999999999999</v>
      </c>
      <c r="H119">
        <v>976</v>
      </c>
      <c r="I119">
        <v>497</v>
      </c>
      <c r="J119">
        <v>470</v>
      </c>
      <c r="K119">
        <v>139</v>
      </c>
      <c r="L119">
        <v>383</v>
      </c>
      <c r="M119">
        <v>1193</v>
      </c>
      <c r="N119">
        <v>0.216</v>
      </c>
    </row>
    <row r="120" spans="2:14" x14ac:dyDescent="0.2">
      <c r="B120">
        <v>2023</v>
      </c>
      <c r="C120" t="s">
        <v>91</v>
      </c>
      <c r="D120">
        <v>3.49</v>
      </c>
      <c r="E120">
        <v>64</v>
      </c>
      <c r="F120">
        <v>72</v>
      </c>
      <c r="G120">
        <v>1237</v>
      </c>
      <c r="H120">
        <v>1095</v>
      </c>
      <c r="I120">
        <v>512</v>
      </c>
      <c r="J120">
        <v>480</v>
      </c>
      <c r="K120">
        <v>150</v>
      </c>
      <c r="L120">
        <v>416</v>
      </c>
      <c r="M120">
        <v>1070</v>
      </c>
      <c r="N120">
        <v>0.23499999999999999</v>
      </c>
    </row>
    <row r="121" spans="2:14" x14ac:dyDescent="0.2">
      <c r="B121">
        <v>2023</v>
      </c>
      <c r="C121" t="s">
        <v>52</v>
      </c>
      <c r="D121">
        <v>3.59</v>
      </c>
      <c r="E121">
        <v>71</v>
      </c>
      <c r="F121">
        <v>65</v>
      </c>
      <c r="G121">
        <v>1239.2</v>
      </c>
      <c r="H121">
        <v>1100</v>
      </c>
      <c r="I121">
        <v>531</v>
      </c>
      <c r="J121">
        <v>495</v>
      </c>
      <c r="K121">
        <v>161</v>
      </c>
      <c r="L121">
        <v>440</v>
      </c>
      <c r="M121">
        <v>1037</v>
      </c>
      <c r="N121">
        <v>0.23699999999999999</v>
      </c>
    </row>
    <row r="122" spans="2:14" x14ac:dyDescent="0.2">
      <c r="B122">
        <v>2023</v>
      </c>
      <c r="C122" s="45" t="s">
        <v>89</v>
      </c>
      <c r="D122">
        <v>3.78</v>
      </c>
      <c r="E122">
        <v>64</v>
      </c>
      <c r="F122">
        <v>72</v>
      </c>
      <c r="G122">
        <v>1244.0999999999999</v>
      </c>
      <c r="H122">
        <v>1096</v>
      </c>
      <c r="I122">
        <v>559</v>
      </c>
      <c r="J122">
        <v>522</v>
      </c>
      <c r="K122">
        <v>190</v>
      </c>
      <c r="L122">
        <v>344</v>
      </c>
      <c r="M122">
        <v>1236</v>
      </c>
      <c r="N122">
        <v>0.23300000000000001</v>
      </c>
    </row>
    <row r="123" spans="2:14" x14ac:dyDescent="0.2">
      <c r="B123">
        <v>2023</v>
      </c>
      <c r="C123" t="s">
        <v>82</v>
      </c>
      <c r="D123">
        <v>3.85</v>
      </c>
      <c r="E123">
        <v>65</v>
      </c>
      <c r="F123">
        <v>71</v>
      </c>
      <c r="G123">
        <v>1231</v>
      </c>
      <c r="H123">
        <v>1087</v>
      </c>
      <c r="I123">
        <v>562</v>
      </c>
      <c r="J123">
        <v>526</v>
      </c>
      <c r="K123">
        <v>164</v>
      </c>
      <c r="L123">
        <v>429</v>
      </c>
      <c r="M123">
        <v>1122</v>
      </c>
      <c r="N123">
        <v>0.23499999999999999</v>
      </c>
    </row>
    <row r="124" spans="2:14" x14ac:dyDescent="0.2">
      <c r="B124">
        <v>2023</v>
      </c>
      <c r="C124" t="s">
        <v>51</v>
      </c>
      <c r="D124">
        <v>4.04</v>
      </c>
      <c r="E124">
        <v>60</v>
      </c>
      <c r="F124">
        <v>76</v>
      </c>
      <c r="G124">
        <v>1213</v>
      </c>
      <c r="H124">
        <v>1101</v>
      </c>
      <c r="I124">
        <v>570</v>
      </c>
      <c r="J124">
        <v>545</v>
      </c>
      <c r="K124">
        <v>205</v>
      </c>
      <c r="L124">
        <v>346</v>
      </c>
      <c r="M124">
        <v>1081</v>
      </c>
      <c r="N124">
        <v>0.23899999999999999</v>
      </c>
    </row>
    <row r="125" spans="2:14" x14ac:dyDescent="0.2">
      <c r="B125">
        <v>2023</v>
      </c>
      <c r="C125" t="s">
        <v>102</v>
      </c>
      <c r="D125">
        <v>4.1500000000000004</v>
      </c>
      <c r="E125">
        <v>79</v>
      </c>
      <c r="F125">
        <v>57</v>
      </c>
      <c r="G125">
        <v>1265.2</v>
      </c>
      <c r="H125">
        <v>1198</v>
      </c>
      <c r="I125">
        <v>622</v>
      </c>
      <c r="J125">
        <v>584</v>
      </c>
      <c r="K125">
        <v>167</v>
      </c>
      <c r="L125">
        <v>476</v>
      </c>
      <c r="M125">
        <v>1023</v>
      </c>
      <c r="N125">
        <v>0.247</v>
      </c>
    </row>
    <row r="126" spans="2:14" x14ac:dyDescent="0.2">
      <c r="B126">
        <v>2023</v>
      </c>
      <c r="C126" t="s">
        <v>92</v>
      </c>
      <c r="D126">
        <v>4.18</v>
      </c>
      <c r="E126">
        <v>54</v>
      </c>
      <c r="F126">
        <v>82</v>
      </c>
      <c r="G126">
        <v>1211</v>
      </c>
      <c r="H126">
        <v>1219</v>
      </c>
      <c r="I126">
        <v>594</v>
      </c>
      <c r="J126">
        <v>562</v>
      </c>
      <c r="K126">
        <v>164</v>
      </c>
      <c r="L126">
        <v>422</v>
      </c>
      <c r="M126">
        <v>988</v>
      </c>
      <c r="N126">
        <v>0.26100000000000001</v>
      </c>
    </row>
    <row r="127" spans="2:14" x14ac:dyDescent="0.2">
      <c r="B127">
        <v>2023</v>
      </c>
      <c r="C127" t="s">
        <v>98</v>
      </c>
      <c r="D127">
        <v>4.22</v>
      </c>
      <c r="E127">
        <v>69</v>
      </c>
      <c r="F127">
        <v>67</v>
      </c>
      <c r="G127">
        <v>1223.0999999999999</v>
      </c>
      <c r="H127">
        <v>1237</v>
      </c>
      <c r="I127">
        <v>620</v>
      </c>
      <c r="J127">
        <v>573</v>
      </c>
      <c r="K127">
        <v>165</v>
      </c>
      <c r="L127">
        <v>425</v>
      </c>
      <c r="M127">
        <v>1135</v>
      </c>
      <c r="N127">
        <v>0.26200000000000001</v>
      </c>
    </row>
    <row r="128" spans="2:14" x14ac:dyDescent="0.2">
      <c r="B128">
        <v>2023</v>
      </c>
      <c r="C128" t="s">
        <v>85</v>
      </c>
      <c r="D128">
        <v>4.25</v>
      </c>
      <c r="E128">
        <v>60</v>
      </c>
      <c r="F128">
        <v>76</v>
      </c>
      <c r="G128">
        <v>1252.2</v>
      </c>
      <c r="H128">
        <v>1239</v>
      </c>
      <c r="I128">
        <v>617</v>
      </c>
      <c r="J128">
        <v>592</v>
      </c>
      <c r="K128">
        <v>182</v>
      </c>
      <c r="L128">
        <v>460</v>
      </c>
      <c r="M128">
        <v>1192</v>
      </c>
      <c r="N128">
        <v>0.25700000000000001</v>
      </c>
    </row>
    <row r="129" spans="2:17" x14ac:dyDescent="0.2">
      <c r="B129">
        <v>2023</v>
      </c>
      <c r="C129" t="s">
        <v>97</v>
      </c>
      <c r="D129">
        <v>4.32</v>
      </c>
      <c r="E129">
        <v>69</v>
      </c>
      <c r="F129">
        <v>67</v>
      </c>
      <c r="G129">
        <v>1227</v>
      </c>
      <c r="H129">
        <v>1198</v>
      </c>
      <c r="I129">
        <v>647</v>
      </c>
      <c r="J129">
        <v>589</v>
      </c>
      <c r="K129">
        <v>169</v>
      </c>
      <c r="L129">
        <v>533</v>
      </c>
      <c r="M129">
        <v>1092</v>
      </c>
      <c r="N129">
        <v>0.254</v>
      </c>
    </row>
    <row r="130" spans="2:17" x14ac:dyDescent="0.2">
      <c r="B130">
        <v>2023</v>
      </c>
      <c r="C130" t="s">
        <v>101</v>
      </c>
      <c r="D130">
        <v>4.5199999999999996</v>
      </c>
      <c r="E130">
        <v>52</v>
      </c>
      <c r="F130">
        <v>84</v>
      </c>
      <c r="G130">
        <v>1225.0999999999999</v>
      </c>
      <c r="H130">
        <v>1285</v>
      </c>
      <c r="I130">
        <v>658</v>
      </c>
      <c r="J130">
        <v>615</v>
      </c>
      <c r="K130">
        <v>155</v>
      </c>
      <c r="L130">
        <v>446</v>
      </c>
      <c r="M130">
        <v>1182</v>
      </c>
      <c r="N130">
        <v>0.26700000000000002</v>
      </c>
    </row>
    <row r="131" spans="2:17" x14ac:dyDescent="0.2">
      <c r="B131">
        <v>2023</v>
      </c>
      <c r="C131" t="s">
        <v>99</v>
      </c>
      <c r="D131">
        <v>4.72</v>
      </c>
      <c r="E131">
        <v>54</v>
      </c>
      <c r="F131">
        <v>82</v>
      </c>
      <c r="G131">
        <v>1218.2</v>
      </c>
      <c r="H131">
        <v>1207</v>
      </c>
      <c r="I131">
        <v>707</v>
      </c>
      <c r="J131">
        <v>639</v>
      </c>
      <c r="K131">
        <v>211</v>
      </c>
      <c r="L131">
        <v>437</v>
      </c>
      <c r="M131">
        <v>1323</v>
      </c>
      <c r="N131">
        <v>0.254</v>
      </c>
    </row>
    <row r="132" spans="2:17" x14ac:dyDescent="0.2">
      <c r="B132"/>
      <c r="C132"/>
      <c r="D132"/>
      <c r="E132"/>
      <c r="F132"/>
      <c r="G132"/>
      <c r="H132"/>
      <c r="I132"/>
      <c r="J132"/>
      <c r="K132"/>
      <c r="L132"/>
      <c r="M132"/>
      <c r="N132"/>
    </row>
    <row r="133" spans="2:17" x14ac:dyDescent="0.2">
      <c r="B133" s="45"/>
      <c r="C133"/>
      <c r="D133">
        <v>3.86</v>
      </c>
      <c r="E133">
        <v>1088</v>
      </c>
      <c r="F133">
        <v>1088</v>
      </c>
      <c r="G133">
        <v>19747</v>
      </c>
      <c r="H133">
        <v>18136</v>
      </c>
      <c r="I133">
        <v>9047</v>
      </c>
      <c r="J133">
        <v>8464</v>
      </c>
      <c r="K133">
        <v>2598</v>
      </c>
      <c r="L133">
        <v>6639</v>
      </c>
      <c r="M133">
        <v>18405</v>
      </c>
      <c r="N133">
        <v>0.24199999999999999</v>
      </c>
    </row>
    <row r="136" spans="2:17" x14ac:dyDescent="0.2">
      <c r="B136" t="s">
        <v>31</v>
      </c>
      <c r="C136"/>
      <c r="D136" t="s">
        <v>53</v>
      </c>
      <c r="E136" t="s">
        <v>75</v>
      </c>
      <c r="F136" t="s">
        <v>86</v>
      </c>
      <c r="G136" t="s">
        <v>54</v>
      </c>
      <c r="H136" t="s">
        <v>48</v>
      </c>
      <c r="I136" t="s">
        <v>55</v>
      </c>
      <c r="J136" t="s">
        <v>49</v>
      </c>
      <c r="K136" t="s">
        <v>56</v>
      </c>
      <c r="L136" t="s">
        <v>57</v>
      </c>
      <c r="M136" t="s">
        <v>58</v>
      </c>
      <c r="N136" t="s">
        <v>59</v>
      </c>
      <c r="O136" t="s">
        <v>60</v>
      </c>
      <c r="P136" t="s">
        <v>61</v>
      </c>
      <c r="Q136" t="s">
        <v>62</v>
      </c>
    </row>
    <row r="137" spans="2:17" x14ac:dyDescent="0.2">
      <c r="B137">
        <v>2023</v>
      </c>
      <c r="C137" t="s">
        <v>3</v>
      </c>
      <c r="D137">
        <v>0.312</v>
      </c>
      <c r="E137">
        <v>0.41799999999999998</v>
      </c>
      <c r="F137">
        <v>0.73</v>
      </c>
      <c r="G137">
        <v>136</v>
      </c>
      <c r="H137">
        <v>475</v>
      </c>
      <c r="I137">
        <v>19</v>
      </c>
      <c r="J137">
        <v>1200</v>
      </c>
      <c r="K137">
        <v>47</v>
      </c>
      <c r="L137">
        <v>5</v>
      </c>
      <c r="M137">
        <v>23</v>
      </c>
      <c r="N137">
        <v>110</v>
      </c>
      <c r="O137">
        <v>1943</v>
      </c>
      <c r="P137">
        <v>99</v>
      </c>
      <c r="Q137">
        <v>103</v>
      </c>
    </row>
    <row r="138" spans="2:17" x14ac:dyDescent="0.2">
      <c r="B138">
        <v>2023</v>
      </c>
      <c r="C138" t="s">
        <v>100</v>
      </c>
      <c r="D138">
        <v>0.29099999999999998</v>
      </c>
      <c r="E138">
        <v>0.38300000000000001</v>
      </c>
      <c r="F138">
        <v>0.67400000000000004</v>
      </c>
      <c r="G138">
        <v>136</v>
      </c>
      <c r="H138">
        <v>276</v>
      </c>
      <c r="I138">
        <v>30</v>
      </c>
      <c r="J138">
        <v>1124</v>
      </c>
      <c r="K138">
        <v>87</v>
      </c>
      <c r="L138">
        <v>10</v>
      </c>
      <c r="M138">
        <v>15</v>
      </c>
      <c r="N138">
        <v>82</v>
      </c>
      <c r="O138">
        <v>1786</v>
      </c>
      <c r="P138">
        <v>58</v>
      </c>
      <c r="Q138">
        <v>76</v>
      </c>
    </row>
    <row r="139" spans="2:17" x14ac:dyDescent="0.2">
      <c r="B139">
        <v>2023</v>
      </c>
      <c r="C139" t="s">
        <v>103</v>
      </c>
      <c r="D139">
        <v>0.315</v>
      </c>
      <c r="E139">
        <v>0.41299999999999998</v>
      </c>
      <c r="F139">
        <v>0.72799999999999998</v>
      </c>
      <c r="G139">
        <v>136</v>
      </c>
      <c r="H139">
        <v>444</v>
      </c>
      <c r="I139">
        <v>10</v>
      </c>
      <c r="J139">
        <v>1251</v>
      </c>
      <c r="K139">
        <v>58</v>
      </c>
      <c r="L139">
        <v>8</v>
      </c>
      <c r="M139">
        <v>25</v>
      </c>
      <c r="N139">
        <v>117</v>
      </c>
      <c r="O139">
        <v>1989</v>
      </c>
      <c r="P139">
        <v>89</v>
      </c>
      <c r="Q139">
        <v>98</v>
      </c>
    </row>
    <row r="140" spans="2:17" x14ac:dyDescent="0.2">
      <c r="B140">
        <v>2023</v>
      </c>
      <c r="C140" t="s">
        <v>95</v>
      </c>
      <c r="D140">
        <v>0.30299999999999999</v>
      </c>
      <c r="E140">
        <v>0.39</v>
      </c>
      <c r="F140">
        <v>0.69299999999999995</v>
      </c>
      <c r="G140">
        <v>136</v>
      </c>
      <c r="H140">
        <v>354</v>
      </c>
      <c r="I140">
        <v>19</v>
      </c>
      <c r="J140">
        <v>1155</v>
      </c>
      <c r="K140">
        <v>76</v>
      </c>
      <c r="L140">
        <v>29</v>
      </c>
      <c r="M140">
        <v>23</v>
      </c>
      <c r="N140">
        <v>97</v>
      </c>
      <c r="O140">
        <v>1817</v>
      </c>
      <c r="P140">
        <v>86</v>
      </c>
      <c r="Q140">
        <v>59</v>
      </c>
    </row>
    <row r="141" spans="2:17" x14ac:dyDescent="0.2">
      <c r="B141">
        <v>2023</v>
      </c>
      <c r="C141" t="s">
        <v>4</v>
      </c>
      <c r="D141">
        <v>0.316</v>
      </c>
      <c r="E141">
        <v>0.37</v>
      </c>
      <c r="F141">
        <v>0.68600000000000005</v>
      </c>
      <c r="G141">
        <v>136</v>
      </c>
      <c r="H141">
        <v>454</v>
      </c>
      <c r="I141">
        <v>35</v>
      </c>
      <c r="J141">
        <v>1138</v>
      </c>
      <c r="K141">
        <v>50</v>
      </c>
      <c r="L141">
        <v>6</v>
      </c>
      <c r="M141">
        <v>20</v>
      </c>
      <c r="N141">
        <v>120</v>
      </c>
      <c r="O141">
        <v>1738</v>
      </c>
      <c r="P141">
        <v>42</v>
      </c>
      <c r="Q141">
        <v>50</v>
      </c>
    </row>
    <row r="142" spans="2:17" x14ac:dyDescent="0.2">
      <c r="B142">
        <v>2023</v>
      </c>
      <c r="C142" t="s">
        <v>10</v>
      </c>
      <c r="D142">
        <v>0.31900000000000001</v>
      </c>
      <c r="E142">
        <v>0.40200000000000002</v>
      </c>
      <c r="F142">
        <v>0.72</v>
      </c>
      <c r="G142">
        <v>136</v>
      </c>
      <c r="H142">
        <v>422</v>
      </c>
      <c r="I142">
        <v>30</v>
      </c>
      <c r="J142">
        <v>1163</v>
      </c>
      <c r="K142">
        <v>113</v>
      </c>
      <c r="L142">
        <v>15</v>
      </c>
      <c r="M142">
        <v>29</v>
      </c>
      <c r="N142">
        <v>101</v>
      </c>
      <c r="O142">
        <v>1879</v>
      </c>
      <c r="P142">
        <v>87</v>
      </c>
      <c r="Q142">
        <v>72</v>
      </c>
    </row>
    <row r="143" spans="2:17" x14ac:dyDescent="0.2">
      <c r="B143">
        <v>2023</v>
      </c>
      <c r="C143" t="s">
        <v>93</v>
      </c>
      <c r="D143">
        <v>0.312</v>
      </c>
      <c r="E143">
        <v>0.39600000000000002</v>
      </c>
      <c r="F143">
        <v>0.70799999999999996</v>
      </c>
      <c r="G143">
        <v>136</v>
      </c>
      <c r="H143">
        <v>395</v>
      </c>
      <c r="I143">
        <v>23</v>
      </c>
      <c r="J143">
        <v>1097</v>
      </c>
      <c r="K143">
        <v>89</v>
      </c>
      <c r="L143">
        <v>6</v>
      </c>
      <c r="M143">
        <v>19</v>
      </c>
      <c r="N143">
        <v>120</v>
      </c>
      <c r="O143">
        <v>1856</v>
      </c>
      <c r="P143">
        <v>72</v>
      </c>
      <c r="Q143">
        <v>76</v>
      </c>
    </row>
    <row r="144" spans="2:17" x14ac:dyDescent="0.2">
      <c r="B144">
        <v>2023</v>
      </c>
      <c r="C144" t="s">
        <v>96</v>
      </c>
      <c r="D144">
        <v>0.32700000000000001</v>
      </c>
      <c r="E144">
        <v>0.42799999999999999</v>
      </c>
      <c r="F144">
        <v>0.755</v>
      </c>
      <c r="G144">
        <v>136</v>
      </c>
      <c r="H144">
        <v>440</v>
      </c>
      <c r="I144">
        <v>31</v>
      </c>
      <c r="J144">
        <v>1115</v>
      </c>
      <c r="K144">
        <v>66</v>
      </c>
      <c r="L144">
        <v>1</v>
      </c>
      <c r="M144">
        <v>27</v>
      </c>
      <c r="N144">
        <v>107</v>
      </c>
      <c r="O144">
        <v>2034</v>
      </c>
      <c r="P144">
        <v>86</v>
      </c>
      <c r="Q144">
        <v>100</v>
      </c>
    </row>
    <row r="145" spans="2:17" x14ac:dyDescent="0.2">
      <c r="B145">
        <v>2023</v>
      </c>
      <c r="C145" t="s">
        <v>29</v>
      </c>
      <c r="D145">
        <v>0.29799999999999999</v>
      </c>
      <c r="E145">
        <v>0.40100000000000002</v>
      </c>
      <c r="F145">
        <v>0.69899999999999995</v>
      </c>
      <c r="G145">
        <v>136</v>
      </c>
      <c r="H145">
        <v>401</v>
      </c>
      <c r="I145">
        <v>19</v>
      </c>
      <c r="J145">
        <v>1195</v>
      </c>
      <c r="K145">
        <v>65</v>
      </c>
      <c r="L145">
        <v>2</v>
      </c>
      <c r="M145">
        <v>17</v>
      </c>
      <c r="N145">
        <v>90</v>
      </c>
      <c r="O145">
        <v>1838</v>
      </c>
      <c r="P145">
        <v>94</v>
      </c>
      <c r="Q145">
        <v>90</v>
      </c>
    </row>
    <row r="146" spans="2:17" x14ac:dyDescent="0.2">
      <c r="B146">
        <v>2023</v>
      </c>
      <c r="C146" t="s">
        <v>94</v>
      </c>
      <c r="D146">
        <v>0.29799999999999999</v>
      </c>
      <c r="E146">
        <v>0.34499999999999997</v>
      </c>
      <c r="F146">
        <v>0.64300000000000002</v>
      </c>
      <c r="G146">
        <v>136</v>
      </c>
      <c r="H146">
        <v>459</v>
      </c>
      <c r="I146">
        <v>28</v>
      </c>
      <c r="J146">
        <v>1115</v>
      </c>
      <c r="K146">
        <v>56</v>
      </c>
      <c r="L146">
        <v>9</v>
      </c>
      <c r="M146">
        <v>18</v>
      </c>
      <c r="N146">
        <v>100</v>
      </c>
      <c r="O146">
        <v>1543</v>
      </c>
      <c r="P146">
        <v>62</v>
      </c>
      <c r="Q146">
        <v>57</v>
      </c>
    </row>
    <row r="147" spans="2:17" x14ac:dyDescent="0.2">
      <c r="B147">
        <v>2023</v>
      </c>
      <c r="C147" t="s">
        <v>104</v>
      </c>
      <c r="D147">
        <v>0.30399999999999999</v>
      </c>
      <c r="E147">
        <v>0.377</v>
      </c>
      <c r="F147">
        <v>0.68100000000000005</v>
      </c>
      <c r="G147">
        <v>136</v>
      </c>
      <c r="H147">
        <v>403</v>
      </c>
      <c r="I147">
        <v>24</v>
      </c>
      <c r="J147">
        <v>1041</v>
      </c>
      <c r="K147">
        <v>59</v>
      </c>
      <c r="L147">
        <v>7</v>
      </c>
      <c r="M147">
        <v>16</v>
      </c>
      <c r="N147">
        <v>122</v>
      </c>
      <c r="O147">
        <v>1743</v>
      </c>
      <c r="P147">
        <v>68</v>
      </c>
      <c r="Q147">
        <v>80</v>
      </c>
    </row>
    <row r="148" spans="2:17" x14ac:dyDescent="0.2">
      <c r="B148">
        <v>2023</v>
      </c>
      <c r="C148" t="s">
        <v>79</v>
      </c>
      <c r="D148">
        <v>0.32400000000000001</v>
      </c>
      <c r="E148">
        <v>0.45200000000000001</v>
      </c>
      <c r="F148">
        <v>0.77500000000000002</v>
      </c>
      <c r="G148">
        <v>136</v>
      </c>
      <c r="H148">
        <v>415</v>
      </c>
      <c r="I148">
        <v>33</v>
      </c>
      <c r="J148">
        <v>1102</v>
      </c>
      <c r="K148">
        <v>56</v>
      </c>
      <c r="L148">
        <v>5</v>
      </c>
      <c r="M148">
        <v>26</v>
      </c>
      <c r="N148">
        <v>122</v>
      </c>
      <c r="O148">
        <v>2125</v>
      </c>
      <c r="P148">
        <v>102</v>
      </c>
      <c r="Q148">
        <v>110</v>
      </c>
    </row>
    <row r="149" spans="2:17" x14ac:dyDescent="0.2">
      <c r="B149">
        <v>2023</v>
      </c>
      <c r="C149" t="s">
        <v>83</v>
      </c>
      <c r="D149">
        <v>0.33500000000000002</v>
      </c>
      <c r="E149">
        <v>0.42899999999999999</v>
      </c>
      <c r="F149">
        <v>0.76400000000000001</v>
      </c>
      <c r="G149">
        <v>136</v>
      </c>
      <c r="H149">
        <v>469</v>
      </c>
      <c r="I149">
        <v>36</v>
      </c>
      <c r="J149">
        <v>1090</v>
      </c>
      <c r="K149">
        <v>55</v>
      </c>
      <c r="L149">
        <v>2</v>
      </c>
      <c r="M149">
        <v>26</v>
      </c>
      <c r="N149">
        <v>127</v>
      </c>
      <c r="O149">
        <v>2039</v>
      </c>
      <c r="P149">
        <v>62</v>
      </c>
      <c r="Q149">
        <v>91</v>
      </c>
    </row>
    <row r="150" spans="2:17" x14ac:dyDescent="0.2">
      <c r="B150">
        <v>2023</v>
      </c>
      <c r="C150" t="s">
        <v>84</v>
      </c>
      <c r="D150">
        <v>0.28399999999999997</v>
      </c>
      <c r="E150">
        <v>0.38</v>
      </c>
      <c r="F150">
        <v>0.66400000000000003</v>
      </c>
      <c r="G150">
        <v>136</v>
      </c>
      <c r="H150">
        <v>385</v>
      </c>
      <c r="I150">
        <v>25</v>
      </c>
      <c r="J150">
        <v>1243</v>
      </c>
      <c r="K150">
        <v>75</v>
      </c>
      <c r="L150">
        <v>13</v>
      </c>
      <c r="M150">
        <v>27</v>
      </c>
      <c r="N150">
        <v>95</v>
      </c>
      <c r="O150">
        <v>1773</v>
      </c>
      <c r="P150">
        <v>88</v>
      </c>
      <c r="Q150">
        <v>83</v>
      </c>
    </row>
    <row r="151" spans="2:17" x14ac:dyDescent="0.2">
      <c r="B151">
        <v>2023</v>
      </c>
      <c r="C151" t="s">
        <v>90</v>
      </c>
      <c r="D151">
        <v>0.32</v>
      </c>
      <c r="E151">
        <v>0.42399999999999999</v>
      </c>
      <c r="F151">
        <v>0.74399999999999999</v>
      </c>
      <c r="G151">
        <v>136</v>
      </c>
      <c r="H151">
        <v>417</v>
      </c>
      <c r="I151">
        <v>40</v>
      </c>
      <c r="J151">
        <v>1231</v>
      </c>
      <c r="K151">
        <v>56</v>
      </c>
      <c r="L151">
        <v>1</v>
      </c>
      <c r="M151">
        <v>21</v>
      </c>
      <c r="N151">
        <v>119</v>
      </c>
      <c r="O151">
        <v>2039</v>
      </c>
      <c r="P151">
        <v>103</v>
      </c>
      <c r="Q151">
        <v>79</v>
      </c>
    </row>
    <row r="152" spans="2:17" x14ac:dyDescent="0.2">
      <c r="B152">
        <v>2023</v>
      </c>
      <c r="C152" t="s">
        <v>88</v>
      </c>
      <c r="D152">
        <v>0.32800000000000001</v>
      </c>
      <c r="E152">
        <v>0.439</v>
      </c>
      <c r="F152">
        <v>0.76700000000000002</v>
      </c>
      <c r="G152">
        <v>136</v>
      </c>
      <c r="H152">
        <v>430</v>
      </c>
      <c r="I152">
        <v>48</v>
      </c>
      <c r="J152">
        <v>1145</v>
      </c>
      <c r="K152">
        <v>89</v>
      </c>
      <c r="L152">
        <v>1</v>
      </c>
      <c r="M152">
        <v>21</v>
      </c>
      <c r="N152">
        <v>113</v>
      </c>
      <c r="O152">
        <v>2054</v>
      </c>
      <c r="P152">
        <v>66</v>
      </c>
      <c r="Q152">
        <v>110</v>
      </c>
    </row>
    <row r="153" spans="2:17" x14ac:dyDescent="0.2"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</row>
    <row r="154" spans="2:17" x14ac:dyDescent="0.2">
      <c r="B154" s="45"/>
      <c r="C154"/>
      <c r="D154">
        <v>0.312</v>
      </c>
      <c r="E154">
        <v>0.40300000000000002</v>
      </c>
      <c r="F154">
        <v>0.71499999999999997</v>
      </c>
      <c r="G154">
        <v>1088</v>
      </c>
      <c r="H154">
        <v>6639</v>
      </c>
      <c r="I154">
        <v>450</v>
      </c>
      <c r="J154">
        <v>18405</v>
      </c>
      <c r="K154">
        <v>1097</v>
      </c>
      <c r="L154">
        <v>120</v>
      </c>
      <c r="M154">
        <v>353</v>
      </c>
      <c r="N154">
        <v>1742</v>
      </c>
      <c r="O154">
        <v>30196</v>
      </c>
      <c r="P154">
        <v>1264</v>
      </c>
      <c r="Q154">
        <v>1334</v>
      </c>
    </row>
    <row r="157" spans="2:17" x14ac:dyDescent="0.2">
      <c r="B157" t="s">
        <v>31</v>
      </c>
      <c r="C157"/>
      <c r="D157" t="s">
        <v>63</v>
      </c>
      <c r="E157" t="s">
        <v>64</v>
      </c>
      <c r="F157" t="s">
        <v>65</v>
      </c>
      <c r="G157" t="s">
        <v>66</v>
      </c>
      <c r="H157" t="s">
        <v>55</v>
      </c>
      <c r="I157" t="s">
        <v>67</v>
      </c>
      <c r="J157" t="s">
        <v>68</v>
      </c>
      <c r="K157" t="s">
        <v>69</v>
      </c>
      <c r="L157" t="s">
        <v>70</v>
      </c>
      <c r="M157" t="s">
        <v>71</v>
      </c>
      <c r="N157" t="s">
        <v>72</v>
      </c>
      <c r="O157" t="s">
        <v>73</v>
      </c>
    </row>
    <row r="158" spans="2:17" x14ac:dyDescent="0.2">
      <c r="B158">
        <v>2023</v>
      </c>
      <c r="C158" t="s">
        <v>42</v>
      </c>
      <c r="D158">
        <v>2</v>
      </c>
      <c r="E158">
        <v>14</v>
      </c>
      <c r="F158">
        <v>44</v>
      </c>
      <c r="G158">
        <v>5015</v>
      </c>
      <c r="H158">
        <v>16</v>
      </c>
      <c r="I158">
        <v>5</v>
      </c>
      <c r="J158">
        <v>38</v>
      </c>
      <c r="K158">
        <v>7</v>
      </c>
      <c r="L158">
        <v>0.28399999999999997</v>
      </c>
      <c r="M158">
        <v>651</v>
      </c>
      <c r="N158">
        <v>525</v>
      </c>
      <c r="O158">
        <v>0.80600000000000005</v>
      </c>
    </row>
    <row r="159" spans="2:17" x14ac:dyDescent="0.2">
      <c r="B159">
        <v>2023</v>
      </c>
      <c r="C159" t="s">
        <v>99</v>
      </c>
      <c r="D159">
        <v>0</v>
      </c>
      <c r="E159">
        <v>5</v>
      </c>
      <c r="F159">
        <v>29</v>
      </c>
      <c r="G159">
        <v>5296</v>
      </c>
      <c r="H159">
        <v>22</v>
      </c>
      <c r="I159">
        <v>2</v>
      </c>
      <c r="J159">
        <v>48</v>
      </c>
      <c r="K159">
        <v>1</v>
      </c>
      <c r="L159">
        <v>0.30399999999999999</v>
      </c>
      <c r="M159">
        <v>695</v>
      </c>
      <c r="N159">
        <v>467</v>
      </c>
      <c r="O159">
        <v>0.67200000000000004</v>
      </c>
    </row>
    <row r="160" spans="2:17" x14ac:dyDescent="0.2">
      <c r="B160">
        <v>2023</v>
      </c>
      <c r="C160" t="s">
        <v>102</v>
      </c>
      <c r="D160">
        <v>26</v>
      </c>
      <c r="E160">
        <v>9</v>
      </c>
      <c r="F160">
        <v>29</v>
      </c>
      <c r="G160">
        <v>5451</v>
      </c>
      <c r="H160">
        <v>37</v>
      </c>
      <c r="I160">
        <v>8</v>
      </c>
      <c r="J160">
        <v>42</v>
      </c>
      <c r="K160">
        <v>11</v>
      </c>
      <c r="L160">
        <v>0.26600000000000001</v>
      </c>
      <c r="M160">
        <v>718</v>
      </c>
      <c r="N160">
        <v>536</v>
      </c>
      <c r="O160">
        <v>0.747</v>
      </c>
    </row>
    <row r="161" spans="2:15" x14ac:dyDescent="0.2">
      <c r="B161">
        <v>2023</v>
      </c>
      <c r="C161" t="s">
        <v>82</v>
      </c>
      <c r="D161">
        <v>9</v>
      </c>
      <c r="E161">
        <v>11</v>
      </c>
      <c r="F161">
        <v>42</v>
      </c>
      <c r="G161">
        <v>5163</v>
      </c>
      <c r="H161">
        <v>21</v>
      </c>
      <c r="I161">
        <v>1</v>
      </c>
      <c r="J161">
        <v>42</v>
      </c>
      <c r="K161">
        <v>6</v>
      </c>
      <c r="L161">
        <v>0.29099999999999998</v>
      </c>
      <c r="M161">
        <v>723</v>
      </c>
      <c r="N161">
        <v>549</v>
      </c>
      <c r="O161">
        <v>0.75900000000000001</v>
      </c>
    </row>
    <row r="162" spans="2:15" x14ac:dyDescent="0.2">
      <c r="B162">
        <v>2023</v>
      </c>
      <c r="C162" t="s">
        <v>43</v>
      </c>
      <c r="D162">
        <v>15</v>
      </c>
      <c r="E162">
        <v>10</v>
      </c>
      <c r="F162">
        <v>39</v>
      </c>
      <c r="G162">
        <v>5113</v>
      </c>
      <c r="H162">
        <v>14</v>
      </c>
      <c r="I162">
        <v>4</v>
      </c>
      <c r="J162">
        <v>23</v>
      </c>
      <c r="K162">
        <v>6</v>
      </c>
      <c r="L162">
        <v>0.30399999999999999</v>
      </c>
      <c r="M162">
        <v>723</v>
      </c>
      <c r="N162">
        <v>537</v>
      </c>
      <c r="O162">
        <v>0.74299999999999999</v>
      </c>
    </row>
    <row r="163" spans="2:15" x14ac:dyDescent="0.2">
      <c r="B163">
        <v>2023</v>
      </c>
      <c r="C163" t="s">
        <v>52</v>
      </c>
      <c r="D163">
        <v>23</v>
      </c>
      <c r="E163">
        <v>13</v>
      </c>
      <c r="F163">
        <v>39</v>
      </c>
      <c r="G163">
        <v>5169</v>
      </c>
      <c r="H163">
        <v>33</v>
      </c>
      <c r="I163">
        <v>3</v>
      </c>
      <c r="J163">
        <v>26</v>
      </c>
      <c r="K163">
        <v>7</v>
      </c>
      <c r="L163">
        <v>0.26100000000000001</v>
      </c>
      <c r="M163">
        <v>717</v>
      </c>
      <c r="N163">
        <v>559</v>
      </c>
      <c r="O163">
        <v>0.78</v>
      </c>
    </row>
    <row r="164" spans="2:15" x14ac:dyDescent="0.2">
      <c r="B164">
        <v>2023</v>
      </c>
      <c r="C164" t="s">
        <v>91</v>
      </c>
      <c r="D164">
        <v>19</v>
      </c>
      <c r="E164">
        <v>12</v>
      </c>
      <c r="F164">
        <v>40</v>
      </c>
      <c r="G164">
        <v>5157</v>
      </c>
      <c r="H164">
        <v>27</v>
      </c>
      <c r="I164">
        <v>5</v>
      </c>
      <c r="J164">
        <v>21</v>
      </c>
      <c r="K164">
        <v>5</v>
      </c>
      <c r="L164">
        <v>0.26600000000000001</v>
      </c>
      <c r="M164">
        <v>686</v>
      </c>
      <c r="N164">
        <v>532</v>
      </c>
      <c r="O164">
        <v>0.77600000000000002</v>
      </c>
    </row>
    <row r="165" spans="2:15" x14ac:dyDescent="0.2">
      <c r="B165">
        <v>2023</v>
      </c>
      <c r="C165" t="s">
        <v>97</v>
      </c>
      <c r="D165">
        <v>0</v>
      </c>
      <c r="E165">
        <v>3</v>
      </c>
      <c r="F165">
        <v>47</v>
      </c>
      <c r="G165">
        <v>5355</v>
      </c>
      <c r="H165">
        <v>23</v>
      </c>
      <c r="I165">
        <v>6</v>
      </c>
      <c r="J165">
        <v>26</v>
      </c>
      <c r="K165">
        <v>14</v>
      </c>
      <c r="L165">
        <v>0.29599999999999999</v>
      </c>
      <c r="M165">
        <v>733</v>
      </c>
      <c r="N165">
        <v>518</v>
      </c>
      <c r="O165">
        <v>0.70699999999999996</v>
      </c>
    </row>
    <row r="166" spans="2:15" x14ac:dyDescent="0.2">
      <c r="B166">
        <v>2023</v>
      </c>
      <c r="C166" t="s">
        <v>51</v>
      </c>
      <c r="D166">
        <v>4</v>
      </c>
      <c r="E166">
        <v>6</v>
      </c>
      <c r="F166">
        <v>32</v>
      </c>
      <c r="G166">
        <v>5023</v>
      </c>
      <c r="H166">
        <v>17</v>
      </c>
      <c r="I166">
        <v>0</v>
      </c>
      <c r="J166">
        <v>26</v>
      </c>
      <c r="K166">
        <v>5</v>
      </c>
      <c r="L166">
        <v>0.3</v>
      </c>
      <c r="M166">
        <v>678</v>
      </c>
      <c r="N166">
        <v>527</v>
      </c>
      <c r="O166">
        <v>0.77700000000000002</v>
      </c>
    </row>
    <row r="167" spans="2:15" x14ac:dyDescent="0.2">
      <c r="B167">
        <v>2023</v>
      </c>
      <c r="C167" t="s">
        <v>92</v>
      </c>
      <c r="D167">
        <v>0</v>
      </c>
      <c r="E167">
        <v>8</v>
      </c>
      <c r="F167">
        <v>35</v>
      </c>
      <c r="G167">
        <v>5192</v>
      </c>
      <c r="H167">
        <v>59</v>
      </c>
      <c r="I167">
        <v>2</v>
      </c>
      <c r="J167">
        <v>47</v>
      </c>
      <c r="K167">
        <v>6</v>
      </c>
      <c r="L167">
        <v>0.27600000000000002</v>
      </c>
      <c r="M167">
        <v>666</v>
      </c>
      <c r="N167">
        <v>470</v>
      </c>
      <c r="O167">
        <v>0.70599999999999996</v>
      </c>
    </row>
    <row r="168" spans="2:15" x14ac:dyDescent="0.2">
      <c r="B168">
        <v>2023</v>
      </c>
      <c r="C168" t="s">
        <v>101</v>
      </c>
      <c r="D168">
        <v>8</v>
      </c>
      <c r="E168">
        <v>8</v>
      </c>
      <c r="F168">
        <v>24</v>
      </c>
      <c r="G168">
        <v>5355</v>
      </c>
      <c r="H168">
        <v>51</v>
      </c>
      <c r="I168">
        <v>5</v>
      </c>
      <c r="J168">
        <v>25</v>
      </c>
      <c r="K168">
        <v>5</v>
      </c>
      <c r="L168">
        <v>0.33600000000000002</v>
      </c>
      <c r="M168">
        <v>706</v>
      </c>
      <c r="N168">
        <v>480</v>
      </c>
      <c r="O168">
        <v>0.68</v>
      </c>
    </row>
    <row r="169" spans="2:15" x14ac:dyDescent="0.2">
      <c r="B169">
        <v>2023</v>
      </c>
      <c r="C169" t="s">
        <v>80</v>
      </c>
      <c r="D169">
        <v>10</v>
      </c>
      <c r="E169">
        <v>11</v>
      </c>
      <c r="F169">
        <v>48</v>
      </c>
      <c r="G169">
        <v>4984</v>
      </c>
      <c r="H169">
        <v>30</v>
      </c>
      <c r="I169">
        <v>3</v>
      </c>
      <c r="J169">
        <v>36</v>
      </c>
      <c r="K169">
        <v>9</v>
      </c>
      <c r="L169">
        <v>0.23799999999999999</v>
      </c>
      <c r="M169">
        <v>631</v>
      </c>
      <c r="N169">
        <v>565</v>
      </c>
      <c r="O169">
        <v>0.89500000000000002</v>
      </c>
    </row>
    <row r="170" spans="2:15" x14ac:dyDescent="0.2">
      <c r="B170">
        <v>2023</v>
      </c>
      <c r="C170" t="s">
        <v>85</v>
      </c>
      <c r="D170">
        <v>13</v>
      </c>
      <c r="E170">
        <v>5</v>
      </c>
      <c r="F170">
        <v>32</v>
      </c>
      <c r="G170">
        <v>5363</v>
      </c>
      <c r="H170">
        <v>40</v>
      </c>
      <c r="I170">
        <v>2</v>
      </c>
      <c r="J170">
        <v>50</v>
      </c>
      <c r="K170">
        <v>11</v>
      </c>
      <c r="L170">
        <v>0.30599999999999999</v>
      </c>
      <c r="M170">
        <v>716</v>
      </c>
      <c r="N170">
        <v>573</v>
      </c>
      <c r="O170">
        <v>0.8</v>
      </c>
    </row>
    <row r="171" spans="2:15" x14ac:dyDescent="0.2">
      <c r="B171">
        <v>2023</v>
      </c>
      <c r="C171" t="s">
        <v>89</v>
      </c>
      <c r="D171">
        <v>12</v>
      </c>
      <c r="E171">
        <v>15</v>
      </c>
      <c r="F171">
        <v>31</v>
      </c>
      <c r="G171">
        <v>5124</v>
      </c>
      <c r="H171">
        <v>5</v>
      </c>
      <c r="I171">
        <v>3</v>
      </c>
      <c r="J171">
        <v>25</v>
      </c>
      <c r="K171">
        <v>3</v>
      </c>
      <c r="L171">
        <v>0.25600000000000001</v>
      </c>
      <c r="M171">
        <v>720</v>
      </c>
      <c r="N171">
        <v>521</v>
      </c>
      <c r="O171">
        <v>0.72399999999999998</v>
      </c>
    </row>
    <row r="172" spans="2:15" x14ac:dyDescent="0.2">
      <c r="B172">
        <v>2023</v>
      </c>
      <c r="C172" t="s">
        <v>98</v>
      </c>
      <c r="D172">
        <v>4</v>
      </c>
      <c r="E172">
        <v>7</v>
      </c>
      <c r="F172">
        <v>40</v>
      </c>
      <c r="G172">
        <v>5263</v>
      </c>
      <c r="H172">
        <v>38</v>
      </c>
      <c r="I172">
        <v>8</v>
      </c>
      <c r="J172">
        <v>37</v>
      </c>
      <c r="K172">
        <v>4</v>
      </c>
      <c r="L172">
        <v>0.33300000000000002</v>
      </c>
      <c r="M172">
        <v>724</v>
      </c>
      <c r="N172">
        <v>535</v>
      </c>
      <c r="O172">
        <v>0.73899999999999999</v>
      </c>
    </row>
    <row r="173" spans="2:15" x14ac:dyDescent="0.2">
      <c r="B173">
        <v>2023</v>
      </c>
      <c r="C173" t="s">
        <v>87</v>
      </c>
      <c r="D173">
        <v>6</v>
      </c>
      <c r="E173">
        <v>15</v>
      </c>
      <c r="F173">
        <v>46</v>
      </c>
      <c r="G173">
        <v>5069</v>
      </c>
      <c r="H173">
        <v>17</v>
      </c>
      <c r="I173">
        <v>2</v>
      </c>
      <c r="J173">
        <v>35</v>
      </c>
      <c r="K173">
        <v>3</v>
      </c>
      <c r="L173">
        <v>0.29299999999999998</v>
      </c>
      <c r="M173">
        <v>719</v>
      </c>
      <c r="N173">
        <v>528</v>
      </c>
      <c r="O173">
        <v>0.73399999999999999</v>
      </c>
    </row>
    <row r="174" spans="2:15" x14ac:dyDescent="0.2"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</row>
    <row r="175" spans="2:15" x14ac:dyDescent="0.2">
      <c r="B175" s="45"/>
      <c r="C175"/>
      <c r="D175">
        <v>151</v>
      </c>
      <c r="E175">
        <v>152</v>
      </c>
      <c r="F175">
        <v>597</v>
      </c>
      <c r="G175">
        <v>83092</v>
      </c>
      <c r="H175">
        <v>450</v>
      </c>
      <c r="I175">
        <v>59</v>
      </c>
      <c r="J175">
        <v>547</v>
      </c>
      <c r="K175">
        <v>103</v>
      </c>
      <c r="L175">
        <v>0.28799999999999998</v>
      </c>
      <c r="M175">
        <v>11206</v>
      </c>
      <c r="N175">
        <v>8422</v>
      </c>
      <c r="O175">
        <v>0.752</v>
      </c>
    </row>
  </sheetData>
  <mergeCells count="1">
    <mergeCell ref="E1:F1"/>
  </mergeCells>
  <phoneticPr fontId="0" type="noConversion"/>
  <printOptions horizontalCentered="1"/>
  <pageMargins left="0.25" right="0.25" top="1" bottom="1" header="0.5" footer="0.5"/>
  <pageSetup orientation="landscape" horizontalDpi="300" verticalDpi="300" r:id="rId1"/>
  <headerFooter alignWithMargins="0">
    <oddHeader>&amp;C&amp;"Wide Latin,Regular"&amp;14Team Batting - September/October</oddHeader>
    <oddFooter>&amp;C&amp;"Modern,Regular"&amp;8Page 28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AQ175"/>
  <sheetViews>
    <sheetView workbookViewId="0"/>
  </sheetViews>
  <sheetFormatPr defaultColWidth="9.140625" defaultRowHeight="12.75" x14ac:dyDescent="0.2"/>
  <cols>
    <col min="1" max="1" width="13.85546875" style="2" customWidth="1"/>
    <col min="2" max="7" width="7.7109375" style="34" customWidth="1"/>
    <col min="8" max="17" width="7.7109375" style="2" customWidth="1"/>
    <col min="18" max="18" width="14.5703125" style="8" customWidth="1"/>
    <col min="19" max="19" width="0" style="2" hidden="1" customWidth="1"/>
    <col min="20" max="16384" width="9.140625" style="2"/>
  </cols>
  <sheetData>
    <row r="1" spans="1:7" x14ac:dyDescent="0.2">
      <c r="A1" s="7"/>
      <c r="B1" s="7" t="s">
        <v>74</v>
      </c>
      <c r="C1" s="7" t="s">
        <v>22</v>
      </c>
      <c r="D1" s="7" t="s">
        <v>23</v>
      </c>
      <c r="E1" s="49" t="s">
        <v>77</v>
      </c>
      <c r="F1" s="49"/>
      <c r="G1" s="2"/>
    </row>
    <row r="2" spans="1:7" x14ac:dyDescent="0.2">
      <c r="A2" s="3" t="str">
        <f>Teams!A1</f>
        <v>ARZ</v>
      </c>
      <c r="B2" s="6">
        <f>August!E2</f>
        <v>7928</v>
      </c>
      <c r="C2" s="9">
        <f>IF(B21=0,0,$B$52)</f>
        <v>730</v>
      </c>
      <c r="D2" s="9">
        <f>IF(B21=0,0,$B$90)</f>
        <v>884</v>
      </c>
      <c r="E2" s="43">
        <f>IF(ISERROR(C2),B2,SUM(B2:D2))</f>
        <v>9542</v>
      </c>
      <c r="F2" s="2"/>
      <c r="G2" s="2"/>
    </row>
    <row r="3" spans="1:7" x14ac:dyDescent="0.2">
      <c r="A3" s="3" t="str">
        <f>Teams!B1</f>
        <v>BTR</v>
      </c>
      <c r="B3" s="6">
        <f>August!E3</f>
        <v>6288</v>
      </c>
      <c r="C3" s="9">
        <f>IF(C22=0,0,$C$52)</f>
        <v>614</v>
      </c>
      <c r="D3" s="9">
        <f>IF(C22=0,0,$C$90)</f>
        <v>586</v>
      </c>
      <c r="E3" s="43">
        <f t="shared" ref="E3:E17" si="0">IF(ISERROR(C3),B3,SUM(B3:D3))</f>
        <v>7488</v>
      </c>
      <c r="F3" s="2"/>
      <c r="G3" s="2"/>
    </row>
    <row r="4" spans="1:7" x14ac:dyDescent="0.2">
      <c r="A4" s="3" t="str">
        <f>Teams!C1</f>
        <v>CDK</v>
      </c>
      <c r="B4" s="6">
        <f>August!E4</f>
        <v>7248</v>
      </c>
      <c r="C4" s="9">
        <f>IF(D23=0,0,$D$52)</f>
        <v>818</v>
      </c>
      <c r="D4" s="9">
        <f>IF(D23=0,0,$D$90)</f>
        <v>696</v>
      </c>
      <c r="E4" s="43">
        <f t="shared" si="0"/>
        <v>8762</v>
      </c>
      <c r="F4" s="2"/>
      <c r="G4" s="2"/>
    </row>
    <row r="5" spans="1:7" x14ac:dyDescent="0.2">
      <c r="A5" s="3" t="str">
        <f>Teams!D1</f>
        <v>CHB</v>
      </c>
      <c r="B5" s="6">
        <f>August!E5</f>
        <v>7150</v>
      </c>
      <c r="C5" s="9">
        <f>IF(E24=0,0,$E$52)</f>
        <v>676</v>
      </c>
      <c r="D5" s="9">
        <f>IF(E24=0,0,$E$90)</f>
        <v>658</v>
      </c>
      <c r="E5" s="43">
        <f t="shared" si="0"/>
        <v>8484</v>
      </c>
      <c r="F5" s="2"/>
      <c r="G5" s="2"/>
    </row>
    <row r="6" spans="1:7" x14ac:dyDescent="0.2">
      <c r="A6" s="3" t="str">
        <f>Teams!E1</f>
        <v>DET</v>
      </c>
      <c r="B6" s="6">
        <f>August!E6</f>
        <v>7844</v>
      </c>
      <c r="C6" s="9">
        <f>IF(F25=0,0,$F$52)</f>
        <v>702</v>
      </c>
      <c r="D6" s="9">
        <f>IF(F25=0,0,$F$90)</f>
        <v>824</v>
      </c>
      <c r="E6" s="43">
        <f t="shared" si="0"/>
        <v>9370</v>
      </c>
      <c r="F6" s="2"/>
      <c r="G6" s="2"/>
    </row>
    <row r="7" spans="1:7" x14ac:dyDescent="0.2">
      <c r="A7" s="3" t="str">
        <f>Teams!F1</f>
        <v>HUD</v>
      </c>
      <c r="B7" s="6">
        <f>August!E7</f>
        <v>7430</v>
      </c>
      <c r="C7" s="9">
        <f>IF(G26=0,0,$G$52)</f>
        <v>756</v>
      </c>
      <c r="D7" s="9">
        <f>IF(G26=0,0,$G$90)</f>
        <v>782</v>
      </c>
      <c r="E7" s="43">
        <f t="shared" si="0"/>
        <v>8968</v>
      </c>
      <c r="F7" s="2"/>
      <c r="G7" s="2"/>
    </row>
    <row r="8" spans="1:7" x14ac:dyDescent="0.2">
      <c r="A8" s="3" t="str">
        <f>Teams!G1</f>
        <v>MAM</v>
      </c>
      <c r="B8" s="6">
        <f>August!E8</f>
        <v>7134</v>
      </c>
      <c r="C8" s="9">
        <f>IF(H27=0,0,$H$52)</f>
        <v>670</v>
      </c>
      <c r="D8" s="9">
        <f>IF(H27=0,0,$H$90)</f>
        <v>814</v>
      </c>
      <c r="E8" s="43">
        <f t="shared" si="0"/>
        <v>8618</v>
      </c>
      <c r="F8" s="2"/>
      <c r="G8" s="2"/>
    </row>
    <row r="9" spans="1:7" x14ac:dyDescent="0.2">
      <c r="A9" s="3" t="str">
        <f>Teams!H1</f>
        <v>MLL</v>
      </c>
      <c r="B9" s="6">
        <f>August!E9</f>
        <v>7194</v>
      </c>
      <c r="C9" s="9">
        <f>IF(I28=0,0,$I$52)</f>
        <v>776</v>
      </c>
      <c r="D9" s="9">
        <f>IF(I28=0,0,$I$90)</f>
        <v>600</v>
      </c>
      <c r="E9" s="43">
        <f t="shared" si="0"/>
        <v>8570</v>
      </c>
      <c r="F9" s="2"/>
      <c r="G9" s="2"/>
    </row>
    <row r="10" spans="1:7" x14ac:dyDescent="0.2">
      <c r="A10" s="3" t="str">
        <f>Teams!I1</f>
        <v>NYU</v>
      </c>
      <c r="B10" s="6">
        <f>August!E10</f>
        <v>6580</v>
      </c>
      <c r="C10" s="9">
        <f>IF(J29=0,0,$J$52)</f>
        <v>692</v>
      </c>
      <c r="D10" s="9">
        <f>IF(J29=0,0,$J$90)</f>
        <v>690</v>
      </c>
      <c r="E10" s="43">
        <f t="shared" si="0"/>
        <v>7962</v>
      </c>
      <c r="F10" s="2"/>
      <c r="G10" s="2"/>
    </row>
    <row r="11" spans="1:7" x14ac:dyDescent="0.2">
      <c r="A11" s="3" t="str">
        <f>Teams!J1</f>
        <v>PCR</v>
      </c>
      <c r="B11" s="6">
        <f>August!E11</f>
        <v>6368</v>
      </c>
      <c r="C11" s="9">
        <f>IF(K30=0,0,$K$52)</f>
        <v>614</v>
      </c>
      <c r="D11" s="9">
        <f>IF(K30=0,0,$K$90)</f>
        <v>584</v>
      </c>
      <c r="E11" s="43">
        <f t="shared" si="0"/>
        <v>7566</v>
      </c>
      <c r="F11" s="2"/>
      <c r="G11" s="2"/>
    </row>
    <row r="12" spans="1:7" x14ac:dyDescent="0.2">
      <c r="A12" s="3" t="str">
        <f>Teams!K1</f>
        <v>PMV</v>
      </c>
      <c r="B12" s="6">
        <f>August!E12</f>
        <v>6262</v>
      </c>
      <c r="C12" s="9">
        <f>IF(L31=0,0,$L$52)</f>
        <v>602</v>
      </c>
      <c r="D12" s="9">
        <f>IF(L31=0,0,$L$90)</f>
        <v>632</v>
      </c>
      <c r="E12" s="43">
        <f t="shared" si="0"/>
        <v>7496</v>
      </c>
      <c r="F12" s="2"/>
      <c r="G12" s="2"/>
    </row>
    <row r="13" spans="1:7" x14ac:dyDescent="0.2">
      <c r="A13" s="3" t="str">
        <f>Teams!L1</f>
        <v>PRT</v>
      </c>
      <c r="B13" s="6">
        <f>August!E13</f>
        <v>8760</v>
      </c>
      <c r="C13" s="9">
        <f>IF(M32=0,0,$M$52)</f>
        <v>860</v>
      </c>
      <c r="D13" s="9">
        <f>IF(M32=0,0,$M$90)</f>
        <v>916</v>
      </c>
      <c r="E13" s="43">
        <f t="shared" si="0"/>
        <v>10536</v>
      </c>
      <c r="F13" s="2"/>
      <c r="G13" s="2"/>
    </row>
    <row r="14" spans="1:7" x14ac:dyDescent="0.2">
      <c r="A14" s="3" t="str">
        <f>Teams!M1</f>
        <v>SEA</v>
      </c>
      <c r="B14" s="6">
        <f>August!E14</f>
        <v>6644</v>
      </c>
      <c r="C14" s="9">
        <f>IF(N33=0,0,$N$52)</f>
        <v>610</v>
      </c>
      <c r="D14" s="9">
        <f>IF(N33=0,0,$N$90)</f>
        <v>598</v>
      </c>
      <c r="E14" s="43">
        <f t="shared" si="0"/>
        <v>7852</v>
      </c>
      <c r="F14" s="2"/>
      <c r="G14" s="2"/>
    </row>
    <row r="15" spans="1:7" x14ac:dyDescent="0.2">
      <c r="A15" s="3" t="str">
        <f>Teams!N1</f>
        <v>SPS</v>
      </c>
      <c r="B15" s="6">
        <f>August!E15</f>
        <v>7676</v>
      </c>
      <c r="C15" s="9">
        <f>IF(O34=0,0,$O$52)</f>
        <v>744</v>
      </c>
      <c r="D15" s="9">
        <f>IF(O34=0,0,$O$90)</f>
        <v>766</v>
      </c>
      <c r="E15" s="43">
        <f t="shared" si="0"/>
        <v>9186</v>
      </c>
      <c r="F15" s="2"/>
      <c r="G15" s="2"/>
    </row>
    <row r="16" spans="1:7" x14ac:dyDescent="0.2">
      <c r="A16" s="3" t="str">
        <f>Teams!O1</f>
        <v>SBS</v>
      </c>
      <c r="B16" s="6">
        <f>August!E16</f>
        <v>7122</v>
      </c>
      <c r="C16" s="9">
        <f>IF(P35=0,0,$P$52)</f>
        <v>792</v>
      </c>
      <c r="D16" s="9">
        <f>IF(P35=0,0,$P$90)</f>
        <v>624</v>
      </c>
      <c r="E16" s="43">
        <f t="shared" si="0"/>
        <v>8538</v>
      </c>
      <c r="F16" s="2"/>
      <c r="G16" s="2"/>
    </row>
    <row r="17" spans="1:43" x14ac:dyDescent="0.2">
      <c r="A17" s="3" t="str">
        <f>Teams!P1</f>
        <v>TDR</v>
      </c>
      <c r="B17" s="6">
        <f>August!E17</f>
        <v>8744</v>
      </c>
      <c r="C17" s="9">
        <f>IF(Q36=0,0,$Q$52)</f>
        <v>876</v>
      </c>
      <c r="D17" s="9">
        <f>IF(Q36=0,0,$Q$90)</f>
        <v>924</v>
      </c>
      <c r="E17" s="43">
        <f t="shared" si="0"/>
        <v>10544</v>
      </c>
      <c r="F17" s="2"/>
      <c r="G17" s="2"/>
    </row>
    <row r="19" spans="1:43" x14ac:dyDescent="0.2"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</row>
    <row r="20" spans="1:43" s="10" customFormat="1" ht="15.75" x14ac:dyDescent="0.25">
      <c r="B20" s="11" t="str">
        <f>Teams!A1</f>
        <v>ARZ</v>
      </c>
      <c r="C20" s="11" t="str">
        <f>Teams!B1</f>
        <v>BTR</v>
      </c>
      <c r="D20" s="11" t="str">
        <f>Teams!C1</f>
        <v>CDK</v>
      </c>
      <c r="E20" s="11" t="str">
        <f>Teams!D1</f>
        <v>CHB</v>
      </c>
      <c r="F20" s="11" t="str">
        <f>Teams!E1</f>
        <v>DET</v>
      </c>
      <c r="G20" s="11" t="str">
        <f>Teams!F1</f>
        <v>HUD</v>
      </c>
      <c r="H20" s="11" t="str">
        <f>Teams!G1</f>
        <v>MAM</v>
      </c>
      <c r="I20" s="11" t="str">
        <f>Teams!H1</f>
        <v>MLL</v>
      </c>
      <c r="J20" s="11" t="str">
        <f>Teams!I1</f>
        <v>NYU</v>
      </c>
      <c r="K20" s="11" t="str">
        <f>Teams!J1</f>
        <v>PCR</v>
      </c>
      <c r="L20" s="11" t="str">
        <f>Teams!K1</f>
        <v>PMV</v>
      </c>
      <c r="M20" s="11" t="str">
        <f>Teams!L1</f>
        <v>PRT</v>
      </c>
      <c r="N20" s="11" t="str">
        <f>Teams!M1</f>
        <v>SEA</v>
      </c>
      <c r="O20" s="11" t="str">
        <f>Teams!N1</f>
        <v>SPS</v>
      </c>
      <c r="P20" s="11" t="str">
        <f>Teams!O1</f>
        <v>SBS</v>
      </c>
      <c r="Q20" s="11" t="str">
        <f>Teams!P1</f>
        <v>TDR</v>
      </c>
      <c r="R20" s="12"/>
      <c r="S20" s="13"/>
      <c r="T20" s="13"/>
      <c r="U20" s="13"/>
      <c r="V20" s="13"/>
      <c r="W20" s="13"/>
    </row>
    <row r="21" spans="1:43" x14ac:dyDescent="0.2">
      <c r="A21" s="2" t="s">
        <v>0</v>
      </c>
      <c r="B21" s="14">
        <f>VLOOKUP(Teams!A2,$C$95:$N$110,MATCH($S21,$C$94:$N$94,0),FALSE)</f>
        <v>0.23699999999999999</v>
      </c>
      <c r="C21" s="15">
        <f>VLOOKUP(Teams!B2,$C$95:$N$110,MATCH($S21,$C$94:$N$94,0),FALSE)</f>
        <v>0.23300000000000001</v>
      </c>
      <c r="D21" s="15">
        <f>VLOOKUP(Teams!C2,$C$95:$N$110,MATCH($S21,$C$94:$N$94,0),FALSE)</f>
        <v>0.249</v>
      </c>
      <c r="E21" s="15">
        <f>VLOOKUP(Teams!D2,$C$95:$N$110,MATCH($S21,$C$94:$N$94,0),FALSE)</f>
        <v>0.24299999999999999</v>
      </c>
      <c r="F21" s="15">
        <f>VLOOKUP(Teams!E2,$C$95:$N$110,MATCH($S21,$C$94:$N$94,0),FALSE)</f>
        <v>0.249</v>
      </c>
      <c r="G21" s="15">
        <f>VLOOKUP(Teams!F2,$C$95:$N$110,MATCH($S21,$C$94:$N$94,0),FALSE)</f>
        <v>0.24199999999999999</v>
      </c>
      <c r="H21" s="15">
        <f>VLOOKUP(Teams!G2,$C$95:$N$110,MATCH($S21,$C$94:$N$94,0),FALSE)</f>
        <v>0.24099999999999999</v>
      </c>
      <c r="I21" s="15">
        <f>VLOOKUP(Teams!H2,$C$95:$N$110,MATCH($S21,$C$94:$N$94,0),FALSE)</f>
        <v>0.254</v>
      </c>
      <c r="J21" s="15">
        <f>VLOOKUP(Teams!I2,$C$95:$N$110,MATCH($S21,$C$94:$N$94,0),FALSE)</f>
        <v>0.23200000000000001</v>
      </c>
      <c r="K21" s="15">
        <f>VLOOKUP(Teams!J2,$C$95:$N$110,MATCH($S21,$C$94:$N$94,0),FALSE)</f>
        <v>0.218</v>
      </c>
      <c r="L21" s="15">
        <f>VLOOKUP(Teams!K2,$C$95:$N$110,MATCH($S21,$C$94:$N$94,0),FALSE)</f>
        <v>0.23699999999999999</v>
      </c>
      <c r="M21" s="15">
        <f>VLOOKUP(Teams!L2,$C$95:$N$110,MATCH($S21,$C$94:$N$94,0),FALSE)</f>
        <v>0.26300000000000001</v>
      </c>
      <c r="N21" s="15">
        <f>VLOOKUP(Teams!M2,$C$95:$N$110,MATCH($S21,$C$94:$N$94,0),FALSE)</f>
        <v>0.20899999999999999</v>
      </c>
      <c r="O21" s="15">
        <f>VLOOKUP(Teams!N2,$C$95:$N$110,MATCH($S21,$C$94:$N$94,0),FALSE)</f>
        <v>0.252</v>
      </c>
      <c r="P21" s="15">
        <f>VLOOKUP(Teams!O2,$C$95:$N$110,MATCH($S21,$C$94:$N$94,0),FALSE)</f>
        <v>0.26100000000000001</v>
      </c>
      <c r="Q21" s="16">
        <f>VLOOKUP(Teams!P2,$C$95:$N$110,MATCH($S21,$C$94:$N$94,0),FALSE)</f>
        <v>0.25700000000000001</v>
      </c>
      <c r="R21" s="8" t="s">
        <v>0</v>
      </c>
      <c r="S21" s="17" t="s">
        <v>32</v>
      </c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</row>
    <row r="22" spans="1:43" x14ac:dyDescent="0.2">
      <c r="B22" s="18">
        <f t="shared" ref="B22:Q22" si="1">RANK(B21,$B21:$Q21,0)</f>
        <v>11</v>
      </c>
      <c r="C22" s="19">
        <f t="shared" si="1"/>
        <v>13</v>
      </c>
      <c r="D22" s="19">
        <f t="shared" si="1"/>
        <v>6</v>
      </c>
      <c r="E22" s="19">
        <f t="shared" si="1"/>
        <v>8</v>
      </c>
      <c r="F22" s="19">
        <f t="shared" si="1"/>
        <v>6</v>
      </c>
      <c r="G22" s="19">
        <f t="shared" si="1"/>
        <v>9</v>
      </c>
      <c r="H22" s="19">
        <f t="shared" si="1"/>
        <v>10</v>
      </c>
      <c r="I22" s="19">
        <f t="shared" si="1"/>
        <v>4</v>
      </c>
      <c r="J22" s="19">
        <f t="shared" si="1"/>
        <v>14</v>
      </c>
      <c r="K22" s="19">
        <f t="shared" si="1"/>
        <v>15</v>
      </c>
      <c r="L22" s="19">
        <f t="shared" si="1"/>
        <v>11</v>
      </c>
      <c r="M22" s="19">
        <f t="shared" si="1"/>
        <v>1</v>
      </c>
      <c r="N22" s="19">
        <f t="shared" si="1"/>
        <v>16</v>
      </c>
      <c r="O22" s="19">
        <f t="shared" si="1"/>
        <v>5</v>
      </c>
      <c r="P22" s="19">
        <f t="shared" si="1"/>
        <v>2</v>
      </c>
      <c r="Q22" s="20">
        <f t="shared" si="1"/>
        <v>3</v>
      </c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</row>
    <row r="23" spans="1:43" x14ac:dyDescent="0.2">
      <c r="B23" s="21">
        <f t="shared" ref="B23:Q23" si="2">IF(B22=1,100, IF(B22=2,96, IF(B22=3,92,IF(B22=4,88,IF(B22=5,84,IF(B22=6,80,IF(B22=7,76,IF(B22=8,72,0))))))))+IF(B22=9,68,IF(B22=10,64,IF(B22=11,60,IF(B22=12,58,IF(B22=13,56,IF(B22=14,54,IF(B22=15,52,IF(B22=16,50,0))))))))</f>
        <v>60</v>
      </c>
      <c r="C23" s="22">
        <f t="shared" si="2"/>
        <v>56</v>
      </c>
      <c r="D23" s="22">
        <f t="shared" si="2"/>
        <v>80</v>
      </c>
      <c r="E23" s="22">
        <f t="shared" si="2"/>
        <v>72</v>
      </c>
      <c r="F23" s="22">
        <f t="shared" si="2"/>
        <v>80</v>
      </c>
      <c r="G23" s="22">
        <f t="shared" si="2"/>
        <v>68</v>
      </c>
      <c r="H23" s="22">
        <f t="shared" si="2"/>
        <v>64</v>
      </c>
      <c r="I23" s="22">
        <f t="shared" si="2"/>
        <v>88</v>
      </c>
      <c r="J23" s="22">
        <f t="shared" si="2"/>
        <v>54</v>
      </c>
      <c r="K23" s="22">
        <f t="shared" si="2"/>
        <v>52</v>
      </c>
      <c r="L23" s="22">
        <f t="shared" si="2"/>
        <v>60</v>
      </c>
      <c r="M23" s="22">
        <f t="shared" si="2"/>
        <v>100</v>
      </c>
      <c r="N23" s="22">
        <f t="shared" si="2"/>
        <v>50</v>
      </c>
      <c r="O23" s="22">
        <f t="shared" si="2"/>
        <v>84</v>
      </c>
      <c r="P23" s="22">
        <f t="shared" si="2"/>
        <v>96</v>
      </c>
      <c r="Q23" s="23">
        <f t="shared" si="2"/>
        <v>92</v>
      </c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</row>
    <row r="24" spans="1:43" x14ac:dyDescent="0.2">
      <c r="A24" s="2" t="s">
        <v>1</v>
      </c>
      <c r="B24" s="24">
        <f>VLOOKUP(Teams!A2,$C$95:$N$110,MATCH($S24,$C$94:$N$94,0),FALSE)</f>
        <v>707</v>
      </c>
      <c r="C24" s="25">
        <f>VLOOKUP(Teams!B2,$C$95:$N$110,MATCH($S24,$C$94:$N$94,0),FALSE)</f>
        <v>584</v>
      </c>
      <c r="D24" s="25">
        <f>VLOOKUP(Teams!C2,$C$95:$N$110,MATCH($S24,$C$94:$N$94,0),FALSE)</f>
        <v>800</v>
      </c>
      <c r="E24" s="25">
        <f>VLOOKUP(Teams!D2,$C$95:$N$110,MATCH($S24,$C$94:$N$94,0),FALSE)</f>
        <v>647</v>
      </c>
      <c r="F24" s="25">
        <f>VLOOKUP(Teams!E2,$C$95:$N$110,MATCH($S24,$C$94:$N$94,0),FALSE)</f>
        <v>610</v>
      </c>
      <c r="G24" s="25">
        <f>VLOOKUP(Teams!F2,$C$95:$N$110,MATCH($S24,$C$94:$N$94,0),FALSE)</f>
        <v>711</v>
      </c>
      <c r="H24" s="25">
        <f>VLOOKUP(Teams!G2,$C$95:$N$110,MATCH($S24,$C$94:$N$94,0),FALSE)</f>
        <v>642</v>
      </c>
      <c r="I24" s="25">
        <f>VLOOKUP(Teams!H2,$C$95:$N$110,MATCH($S24,$C$94:$N$94,0),FALSE)</f>
        <v>722</v>
      </c>
      <c r="J24" s="25">
        <f>VLOOKUP(Teams!I2,$C$95:$N$110,MATCH($S24,$C$94:$N$94,0),FALSE)</f>
        <v>671</v>
      </c>
      <c r="K24" s="25">
        <f>VLOOKUP(Teams!J2,$C$95:$N$110,MATCH($S24,$C$94:$N$94,0),FALSE)</f>
        <v>568</v>
      </c>
      <c r="L24" s="25">
        <f>VLOOKUP(Teams!K2,$C$95:$N$110,MATCH($S24,$C$94:$N$94,0),FALSE)</f>
        <v>605</v>
      </c>
      <c r="M24" s="25">
        <f>VLOOKUP(Teams!L2,$C$95:$N$110,MATCH($S24,$C$94:$N$94,0),FALSE)</f>
        <v>767</v>
      </c>
      <c r="N24" s="25">
        <f>VLOOKUP(Teams!M2,$C$95:$N$110,MATCH($S24,$C$94:$N$94,0),FALSE)</f>
        <v>560</v>
      </c>
      <c r="O24" s="25">
        <f>VLOOKUP(Teams!N2,$C$95:$N$110,MATCH($S24,$C$94:$N$94,0),FALSE)</f>
        <v>708</v>
      </c>
      <c r="P24" s="25">
        <f>VLOOKUP(Teams!O2,$C$95:$N$110,MATCH($S24,$C$94:$N$94,0),FALSE)</f>
        <v>727</v>
      </c>
      <c r="Q24" s="26">
        <f>VLOOKUP(Teams!P2,$C$95:$N$110,MATCH($S24,$C$94:$N$94,0),FALSE)</f>
        <v>771</v>
      </c>
      <c r="R24" s="8" t="s">
        <v>1</v>
      </c>
      <c r="S24" s="2" t="s">
        <v>33</v>
      </c>
    </row>
    <row r="25" spans="1:43" x14ac:dyDescent="0.2">
      <c r="B25" s="18">
        <f t="shared" ref="B25:Q25" si="3">RANK(B24,$B24:$Q24,0)</f>
        <v>8</v>
      </c>
      <c r="C25" s="19">
        <f t="shared" si="3"/>
        <v>14</v>
      </c>
      <c r="D25" s="19">
        <f t="shared" si="3"/>
        <v>1</v>
      </c>
      <c r="E25" s="19">
        <f t="shared" si="3"/>
        <v>10</v>
      </c>
      <c r="F25" s="19">
        <f t="shared" si="3"/>
        <v>12</v>
      </c>
      <c r="G25" s="19">
        <f t="shared" si="3"/>
        <v>6</v>
      </c>
      <c r="H25" s="19">
        <f t="shared" si="3"/>
        <v>11</v>
      </c>
      <c r="I25" s="19">
        <f t="shared" si="3"/>
        <v>5</v>
      </c>
      <c r="J25" s="19">
        <f t="shared" si="3"/>
        <v>9</v>
      </c>
      <c r="K25" s="19">
        <f t="shared" si="3"/>
        <v>15</v>
      </c>
      <c r="L25" s="19">
        <f t="shared" si="3"/>
        <v>13</v>
      </c>
      <c r="M25" s="19">
        <f t="shared" si="3"/>
        <v>3</v>
      </c>
      <c r="N25" s="19">
        <f t="shared" si="3"/>
        <v>16</v>
      </c>
      <c r="O25" s="19">
        <f t="shared" si="3"/>
        <v>7</v>
      </c>
      <c r="P25" s="19">
        <f t="shared" si="3"/>
        <v>4</v>
      </c>
      <c r="Q25" s="20">
        <f t="shared" si="3"/>
        <v>2</v>
      </c>
    </row>
    <row r="26" spans="1:43" x14ac:dyDescent="0.2">
      <c r="B26" s="21">
        <f t="shared" ref="B26:Q26" si="4">IF(B25=1,100, IF(B25=2,96, IF(B25=3,92,IF(B25=4,88,IF(B25=5,84,IF(B25=6,80,IF(B25=7,76,IF(B25=8,72,0))))))))+IF(B25=9,68,IF(B25=10,64,IF(B25=11,60,IF(B25=12,58,IF(B25=13,56,IF(B25=14,54,IF(B25=15,52,IF(B25=16,50,0))))))))</f>
        <v>72</v>
      </c>
      <c r="C26" s="22">
        <f t="shared" si="4"/>
        <v>54</v>
      </c>
      <c r="D26" s="22">
        <f t="shared" si="4"/>
        <v>100</v>
      </c>
      <c r="E26" s="22">
        <f t="shared" si="4"/>
        <v>64</v>
      </c>
      <c r="F26" s="22">
        <f t="shared" si="4"/>
        <v>58</v>
      </c>
      <c r="G26" s="22">
        <f t="shared" si="4"/>
        <v>80</v>
      </c>
      <c r="H26" s="22">
        <f t="shared" si="4"/>
        <v>60</v>
      </c>
      <c r="I26" s="22">
        <f t="shared" si="4"/>
        <v>84</v>
      </c>
      <c r="J26" s="22">
        <f t="shared" si="4"/>
        <v>68</v>
      </c>
      <c r="K26" s="22">
        <f t="shared" si="4"/>
        <v>52</v>
      </c>
      <c r="L26" s="22">
        <f t="shared" si="4"/>
        <v>56</v>
      </c>
      <c r="M26" s="22">
        <f t="shared" si="4"/>
        <v>92</v>
      </c>
      <c r="N26" s="22">
        <f t="shared" si="4"/>
        <v>50</v>
      </c>
      <c r="O26" s="22">
        <f t="shared" si="4"/>
        <v>76</v>
      </c>
      <c r="P26" s="22">
        <f t="shared" si="4"/>
        <v>88</v>
      </c>
      <c r="Q26" s="23">
        <f t="shared" si="4"/>
        <v>96</v>
      </c>
    </row>
    <row r="27" spans="1:43" x14ac:dyDescent="0.2">
      <c r="A27" s="2" t="s">
        <v>2</v>
      </c>
      <c r="B27" s="24">
        <f>VLOOKUP(Teams!A2,$C$95:$N$110,MATCH($S27,$C$94:$N$94,0),FALSE)</f>
        <v>1322</v>
      </c>
      <c r="C27" s="25">
        <f>VLOOKUP(Teams!B2,$C$95:$N$110,MATCH($S27,$C$94:$N$94,0),FALSE)</f>
        <v>1285</v>
      </c>
      <c r="D27" s="25">
        <f>VLOOKUP(Teams!C2,$C$95:$N$110,MATCH($S27,$C$94:$N$94,0),FALSE)</f>
        <v>1440</v>
      </c>
      <c r="E27" s="25">
        <f>VLOOKUP(Teams!D2,$C$95:$N$110,MATCH($S27,$C$94:$N$94,0),FALSE)</f>
        <v>1355</v>
      </c>
      <c r="F27" s="25">
        <f>VLOOKUP(Teams!E2,$C$95:$N$110,MATCH($S27,$C$94:$N$94,0),FALSE)</f>
        <v>1399</v>
      </c>
      <c r="G27" s="25">
        <f>VLOOKUP(Teams!F2,$C$95:$N$110,MATCH($S27,$C$94:$N$94,0),FALSE)</f>
        <v>1351</v>
      </c>
      <c r="H27" s="25">
        <f>VLOOKUP(Teams!G2,$C$95:$N$110,MATCH($S27,$C$94:$N$94,0),FALSE)</f>
        <v>1347</v>
      </c>
      <c r="I27" s="25">
        <f>VLOOKUP(Teams!H2,$C$95:$N$110,MATCH($S27,$C$94:$N$94,0),FALSE)</f>
        <v>1428</v>
      </c>
      <c r="J27" s="25">
        <f>VLOOKUP(Teams!I2,$C$95:$N$110,MATCH($S27,$C$94:$N$94,0),FALSE)</f>
        <v>1275</v>
      </c>
      <c r="K27" s="25">
        <f>VLOOKUP(Teams!J2,$C$95:$N$110,MATCH($S27,$C$94:$N$94,0),FALSE)</f>
        <v>1166</v>
      </c>
      <c r="L27" s="25">
        <f>VLOOKUP(Teams!K2,$C$95:$N$110,MATCH($S27,$C$94:$N$94,0),FALSE)</f>
        <v>1303</v>
      </c>
      <c r="M27" s="25">
        <f>VLOOKUP(Teams!L2,$C$95:$N$110,MATCH($S27,$C$94:$N$94,0),FALSE)</f>
        <v>1480</v>
      </c>
      <c r="N27" s="25">
        <f>VLOOKUP(Teams!M2,$C$95:$N$110,MATCH($S27,$C$94:$N$94,0),FALSE)</f>
        <v>1149</v>
      </c>
      <c r="O27" s="25">
        <f>VLOOKUP(Teams!N2,$C$95:$N$110,MATCH($S27,$C$94:$N$94,0),FALSE)</f>
        <v>1445</v>
      </c>
      <c r="P27" s="25">
        <f>VLOOKUP(Teams!O2,$C$95:$N$110,MATCH($S27,$C$94:$N$94,0),FALSE)</f>
        <v>1473</v>
      </c>
      <c r="Q27" s="26">
        <f>VLOOKUP(Teams!P2,$C$95:$N$110,MATCH($S27,$C$94:$N$94,0),FALSE)</f>
        <v>1431</v>
      </c>
      <c r="R27" s="8" t="s">
        <v>2</v>
      </c>
      <c r="S27" s="2" t="s">
        <v>34</v>
      </c>
    </row>
    <row r="28" spans="1:43" x14ac:dyDescent="0.2">
      <c r="B28" s="18">
        <f t="shared" ref="B28:Q28" si="5">RANK(B27,$B27:$Q27,0)</f>
        <v>11</v>
      </c>
      <c r="C28" s="19">
        <f t="shared" si="5"/>
        <v>13</v>
      </c>
      <c r="D28" s="19">
        <f t="shared" si="5"/>
        <v>4</v>
      </c>
      <c r="E28" s="19">
        <f t="shared" si="5"/>
        <v>8</v>
      </c>
      <c r="F28" s="19">
        <f t="shared" si="5"/>
        <v>7</v>
      </c>
      <c r="G28" s="19">
        <f t="shared" si="5"/>
        <v>9</v>
      </c>
      <c r="H28" s="19">
        <f t="shared" si="5"/>
        <v>10</v>
      </c>
      <c r="I28" s="19">
        <f t="shared" si="5"/>
        <v>6</v>
      </c>
      <c r="J28" s="19">
        <f t="shared" si="5"/>
        <v>14</v>
      </c>
      <c r="K28" s="19">
        <f t="shared" si="5"/>
        <v>15</v>
      </c>
      <c r="L28" s="19">
        <f t="shared" si="5"/>
        <v>12</v>
      </c>
      <c r="M28" s="19">
        <f t="shared" si="5"/>
        <v>1</v>
      </c>
      <c r="N28" s="19">
        <f t="shared" si="5"/>
        <v>16</v>
      </c>
      <c r="O28" s="19">
        <f t="shared" si="5"/>
        <v>3</v>
      </c>
      <c r="P28" s="19">
        <f t="shared" si="5"/>
        <v>2</v>
      </c>
      <c r="Q28" s="20">
        <f t="shared" si="5"/>
        <v>5</v>
      </c>
    </row>
    <row r="29" spans="1:43" x14ac:dyDescent="0.2">
      <c r="B29" s="21">
        <f t="shared" ref="B29:Q29" si="6">IF(B28=1,100, IF(B28=2,96, IF(B28=3,92,IF(B28=4,88,IF(B28=5,84,IF(B28=6,80,IF(B28=7,76,IF(B28=8,72,0))))))))+IF(B28=9,68,IF(B28=10,64,IF(B28=11,60,IF(B28=12,58,IF(B28=13,56,IF(B28=14,54,IF(B28=15,52,IF(B28=16,50,0))))))))</f>
        <v>60</v>
      </c>
      <c r="C29" s="22">
        <f t="shared" si="6"/>
        <v>56</v>
      </c>
      <c r="D29" s="22">
        <f t="shared" si="6"/>
        <v>88</v>
      </c>
      <c r="E29" s="22">
        <f t="shared" si="6"/>
        <v>72</v>
      </c>
      <c r="F29" s="22">
        <f t="shared" si="6"/>
        <v>76</v>
      </c>
      <c r="G29" s="22">
        <f t="shared" si="6"/>
        <v>68</v>
      </c>
      <c r="H29" s="22">
        <f t="shared" si="6"/>
        <v>64</v>
      </c>
      <c r="I29" s="22">
        <f t="shared" si="6"/>
        <v>80</v>
      </c>
      <c r="J29" s="22">
        <f t="shared" si="6"/>
        <v>54</v>
      </c>
      <c r="K29" s="22">
        <f t="shared" si="6"/>
        <v>52</v>
      </c>
      <c r="L29" s="22">
        <f t="shared" si="6"/>
        <v>58</v>
      </c>
      <c r="M29" s="22">
        <f t="shared" si="6"/>
        <v>100</v>
      </c>
      <c r="N29" s="22">
        <f t="shared" si="6"/>
        <v>50</v>
      </c>
      <c r="O29" s="22">
        <f t="shared" si="6"/>
        <v>92</v>
      </c>
      <c r="P29" s="22">
        <f t="shared" si="6"/>
        <v>96</v>
      </c>
      <c r="Q29" s="23">
        <f t="shared" si="6"/>
        <v>84</v>
      </c>
    </row>
    <row r="30" spans="1:43" x14ac:dyDescent="0.2">
      <c r="A30" s="2" t="s">
        <v>5</v>
      </c>
      <c r="B30" s="24">
        <f>VLOOKUP(Teams!A2,$C$95:$N$110,MATCH($S30,$C$94:$N$94,0),FALSE)</f>
        <v>242</v>
      </c>
      <c r="C30" s="25">
        <f>VLOOKUP(Teams!B2,$C$95:$N$110,MATCH($S30,$C$94:$N$94,0),FALSE)</f>
        <v>257</v>
      </c>
      <c r="D30" s="25">
        <f>VLOOKUP(Teams!C2,$C$95:$N$110,MATCH($S30,$C$94:$N$94,0),FALSE)</f>
        <v>251</v>
      </c>
      <c r="E30" s="25">
        <f>VLOOKUP(Teams!D2,$C$95:$N$110,MATCH($S30,$C$94:$N$94,0),FALSE)</f>
        <v>264</v>
      </c>
      <c r="F30" s="25">
        <f>VLOOKUP(Teams!E2,$C$95:$N$110,MATCH($S30,$C$94:$N$94,0),FALSE)</f>
        <v>323</v>
      </c>
      <c r="G30" s="25">
        <f>VLOOKUP(Teams!F2,$C$95:$N$110,MATCH($S30,$C$94:$N$94,0),FALSE)</f>
        <v>252</v>
      </c>
      <c r="H30" s="25">
        <f>VLOOKUP(Teams!G2,$C$95:$N$110,MATCH($S30,$C$94:$N$94,0),FALSE)</f>
        <v>285</v>
      </c>
      <c r="I30" s="25">
        <f>VLOOKUP(Teams!H2,$C$95:$N$110,MATCH($S30,$C$94:$N$94,0),FALSE)</f>
        <v>246</v>
      </c>
      <c r="J30" s="25">
        <f>VLOOKUP(Teams!I2,$C$95:$N$110,MATCH($S30,$C$94:$N$94,0),FALSE)</f>
        <v>217</v>
      </c>
      <c r="K30" s="25">
        <f>VLOOKUP(Teams!J2,$C$95:$N$110,MATCH($S30,$C$94:$N$94,0),FALSE)</f>
        <v>213</v>
      </c>
      <c r="L30" s="25">
        <f>VLOOKUP(Teams!K2,$C$95:$N$110,MATCH($S30,$C$94:$N$94,0),FALSE)</f>
        <v>219</v>
      </c>
      <c r="M30" s="25">
        <f>VLOOKUP(Teams!L2,$C$95:$N$110,MATCH($S30,$C$94:$N$94,0),FALSE)</f>
        <v>299</v>
      </c>
      <c r="N30" s="25">
        <f>VLOOKUP(Teams!M2,$C$95:$N$110,MATCH($S30,$C$94:$N$94,0),FALSE)</f>
        <v>241</v>
      </c>
      <c r="O30" s="25">
        <f>VLOOKUP(Teams!N2,$C$95:$N$110,MATCH($S30,$C$94:$N$94,0),FALSE)</f>
        <v>281</v>
      </c>
      <c r="P30" s="25">
        <f>VLOOKUP(Teams!O2,$C$95:$N$110,MATCH($S30,$C$94:$N$94,0),FALSE)</f>
        <v>369</v>
      </c>
      <c r="Q30" s="26">
        <f>VLOOKUP(Teams!P2,$C$95:$N$110,MATCH($S30,$C$94:$N$94,0),FALSE)</f>
        <v>336</v>
      </c>
      <c r="R30" s="8" t="s">
        <v>5</v>
      </c>
      <c r="S30" s="2" t="s">
        <v>35</v>
      </c>
    </row>
    <row r="31" spans="1:43" x14ac:dyDescent="0.2">
      <c r="B31" s="18">
        <f t="shared" ref="B31:Q31" si="7">RANK(B30,$B30:$Q30,0)</f>
        <v>12</v>
      </c>
      <c r="C31" s="19">
        <f t="shared" si="7"/>
        <v>8</v>
      </c>
      <c r="D31" s="19">
        <f t="shared" si="7"/>
        <v>10</v>
      </c>
      <c r="E31" s="19">
        <f t="shared" si="7"/>
        <v>7</v>
      </c>
      <c r="F31" s="19">
        <f t="shared" si="7"/>
        <v>3</v>
      </c>
      <c r="G31" s="19">
        <f t="shared" si="7"/>
        <v>9</v>
      </c>
      <c r="H31" s="19">
        <f t="shared" si="7"/>
        <v>5</v>
      </c>
      <c r="I31" s="19">
        <f t="shared" si="7"/>
        <v>11</v>
      </c>
      <c r="J31" s="19">
        <f t="shared" si="7"/>
        <v>15</v>
      </c>
      <c r="K31" s="19">
        <f t="shared" si="7"/>
        <v>16</v>
      </c>
      <c r="L31" s="19">
        <f t="shared" si="7"/>
        <v>14</v>
      </c>
      <c r="M31" s="19">
        <f t="shared" si="7"/>
        <v>4</v>
      </c>
      <c r="N31" s="19">
        <f t="shared" si="7"/>
        <v>13</v>
      </c>
      <c r="O31" s="19">
        <f t="shared" si="7"/>
        <v>6</v>
      </c>
      <c r="P31" s="19">
        <f t="shared" si="7"/>
        <v>1</v>
      </c>
      <c r="Q31" s="20">
        <f t="shared" si="7"/>
        <v>2</v>
      </c>
    </row>
    <row r="32" spans="1:43" x14ac:dyDescent="0.2">
      <c r="B32" s="21">
        <f t="shared" ref="B32:Q32" si="8">IF(B31=1,100, IF(B31=2,96, IF(B31=3,92,IF(B31=4,88,IF(B31=5,84,IF(B31=6,80,IF(B31=7,76,IF(B31=8,72,0))))))))+IF(B31=9,68,IF(B31=10,64,IF(B31=11,60,IF(B31=12,58,IF(B31=13,56,IF(B31=14,54,IF(B31=15,52,IF(B31=16,50,0))))))))</f>
        <v>58</v>
      </c>
      <c r="C32" s="22">
        <f t="shared" si="8"/>
        <v>72</v>
      </c>
      <c r="D32" s="22">
        <f t="shared" si="8"/>
        <v>64</v>
      </c>
      <c r="E32" s="22">
        <f t="shared" si="8"/>
        <v>76</v>
      </c>
      <c r="F32" s="22">
        <f t="shared" si="8"/>
        <v>92</v>
      </c>
      <c r="G32" s="22">
        <f t="shared" si="8"/>
        <v>68</v>
      </c>
      <c r="H32" s="22">
        <f t="shared" si="8"/>
        <v>84</v>
      </c>
      <c r="I32" s="22">
        <f t="shared" si="8"/>
        <v>60</v>
      </c>
      <c r="J32" s="22">
        <f t="shared" si="8"/>
        <v>52</v>
      </c>
      <c r="K32" s="22">
        <f t="shared" si="8"/>
        <v>50</v>
      </c>
      <c r="L32" s="22">
        <f t="shared" si="8"/>
        <v>54</v>
      </c>
      <c r="M32" s="22">
        <f t="shared" si="8"/>
        <v>88</v>
      </c>
      <c r="N32" s="22">
        <f t="shared" si="8"/>
        <v>56</v>
      </c>
      <c r="O32" s="22">
        <f t="shared" si="8"/>
        <v>80</v>
      </c>
      <c r="P32" s="22">
        <f t="shared" si="8"/>
        <v>100</v>
      </c>
      <c r="Q32" s="23">
        <f t="shared" si="8"/>
        <v>96</v>
      </c>
    </row>
    <row r="33" spans="1:19" x14ac:dyDescent="0.2">
      <c r="A33" s="2" t="s">
        <v>6</v>
      </c>
      <c r="B33" s="24">
        <f>VLOOKUP(Teams!A2,$C$95:$N$110,MATCH($S33,$C$94:$N$94,0),FALSE)</f>
        <v>19</v>
      </c>
      <c r="C33" s="25">
        <f>VLOOKUP(Teams!B2,$C$95:$N$110,MATCH($S33,$C$94:$N$94,0),FALSE)</f>
        <v>30</v>
      </c>
      <c r="D33" s="25">
        <f>VLOOKUP(Teams!C2,$C$95:$N$110,MATCH($S33,$C$94:$N$94,0),FALSE)</f>
        <v>23</v>
      </c>
      <c r="E33" s="25">
        <f>VLOOKUP(Teams!D2,$C$95:$N$110,MATCH($S33,$C$94:$N$94,0),FALSE)</f>
        <v>22</v>
      </c>
      <c r="F33" s="25">
        <f>VLOOKUP(Teams!E2,$C$95:$N$110,MATCH($S33,$C$94:$N$94,0),FALSE)</f>
        <v>32</v>
      </c>
      <c r="G33" s="25">
        <f>VLOOKUP(Teams!F2,$C$95:$N$110,MATCH($S33,$C$94:$N$94,0),FALSE)</f>
        <v>33</v>
      </c>
      <c r="H33" s="25">
        <f>VLOOKUP(Teams!G2,$C$95:$N$110,MATCH($S33,$C$94:$N$94,0),FALSE)</f>
        <v>24</v>
      </c>
      <c r="I33" s="25">
        <f>VLOOKUP(Teams!H2,$C$95:$N$110,MATCH($S33,$C$94:$N$94,0),FALSE)</f>
        <v>31</v>
      </c>
      <c r="J33" s="25">
        <f>VLOOKUP(Teams!I2,$C$95:$N$110,MATCH($S33,$C$94:$N$94,0),FALSE)</f>
        <v>35</v>
      </c>
      <c r="K33" s="25">
        <f>VLOOKUP(Teams!J2,$C$95:$N$110,MATCH($S33,$C$94:$N$94,0),FALSE)</f>
        <v>26</v>
      </c>
      <c r="L33" s="25">
        <f>VLOOKUP(Teams!K2,$C$95:$N$110,MATCH($S33,$C$94:$N$94,0),FALSE)</f>
        <v>18</v>
      </c>
      <c r="M33" s="25">
        <f>VLOOKUP(Teams!L2,$C$95:$N$110,MATCH($S33,$C$94:$N$94,0),FALSE)</f>
        <v>22</v>
      </c>
      <c r="N33" s="25">
        <f>VLOOKUP(Teams!M2,$C$95:$N$110,MATCH($S33,$C$94:$N$94,0),FALSE)</f>
        <v>26</v>
      </c>
      <c r="O33" s="25">
        <f>VLOOKUP(Teams!N2,$C$95:$N$110,MATCH($S33,$C$94:$N$94,0),FALSE)</f>
        <v>19</v>
      </c>
      <c r="P33" s="25">
        <f>VLOOKUP(Teams!O2,$C$95:$N$110,MATCH($S33,$C$94:$N$94,0),FALSE)</f>
        <v>19</v>
      </c>
      <c r="Q33" s="26">
        <f>VLOOKUP(Teams!P2,$C$95:$N$110,MATCH($S33,$C$94:$N$94,0),FALSE)</f>
        <v>27</v>
      </c>
      <c r="R33" s="8" t="s">
        <v>6</v>
      </c>
      <c r="S33" s="2" t="s">
        <v>36</v>
      </c>
    </row>
    <row r="34" spans="1:19" x14ac:dyDescent="0.2">
      <c r="B34" s="18">
        <f t="shared" ref="B34:Q34" si="9">RANK(B33,$B33:$Q33,0)</f>
        <v>13</v>
      </c>
      <c r="C34" s="19">
        <f t="shared" si="9"/>
        <v>5</v>
      </c>
      <c r="D34" s="19">
        <f t="shared" si="9"/>
        <v>10</v>
      </c>
      <c r="E34" s="19">
        <f t="shared" si="9"/>
        <v>11</v>
      </c>
      <c r="F34" s="19">
        <f t="shared" si="9"/>
        <v>3</v>
      </c>
      <c r="G34" s="19">
        <f t="shared" si="9"/>
        <v>2</v>
      </c>
      <c r="H34" s="19">
        <f t="shared" si="9"/>
        <v>9</v>
      </c>
      <c r="I34" s="19">
        <f t="shared" si="9"/>
        <v>4</v>
      </c>
      <c r="J34" s="19">
        <f t="shared" si="9"/>
        <v>1</v>
      </c>
      <c r="K34" s="19">
        <f t="shared" si="9"/>
        <v>7</v>
      </c>
      <c r="L34" s="19">
        <f t="shared" si="9"/>
        <v>16</v>
      </c>
      <c r="M34" s="19">
        <f t="shared" si="9"/>
        <v>11</v>
      </c>
      <c r="N34" s="19">
        <f t="shared" si="9"/>
        <v>7</v>
      </c>
      <c r="O34" s="19">
        <f t="shared" si="9"/>
        <v>13</v>
      </c>
      <c r="P34" s="19">
        <f t="shared" si="9"/>
        <v>13</v>
      </c>
      <c r="Q34" s="20">
        <f t="shared" si="9"/>
        <v>6</v>
      </c>
    </row>
    <row r="35" spans="1:19" x14ac:dyDescent="0.2">
      <c r="B35" s="21">
        <f t="shared" ref="B35:Q35" si="10">IF(B34=1,100, IF(B34=2,96, IF(B34=3,92,IF(B34=4,88,IF(B34=5,84,IF(B34=6,80,IF(B34=7,76,IF(B34=8,72,0))))))))+IF(B34=9,68,IF(B34=10,64,IF(B34=11,60,IF(B34=12,58,IF(B34=13,56,IF(B34=14,54,IF(B34=15,52,IF(B34=16,50,0))))))))</f>
        <v>56</v>
      </c>
      <c r="C35" s="22">
        <f t="shared" si="10"/>
        <v>84</v>
      </c>
      <c r="D35" s="22">
        <f t="shared" si="10"/>
        <v>64</v>
      </c>
      <c r="E35" s="22">
        <f t="shared" si="10"/>
        <v>60</v>
      </c>
      <c r="F35" s="22">
        <f t="shared" si="10"/>
        <v>92</v>
      </c>
      <c r="G35" s="22">
        <f t="shared" si="10"/>
        <v>96</v>
      </c>
      <c r="H35" s="22">
        <f t="shared" si="10"/>
        <v>68</v>
      </c>
      <c r="I35" s="22">
        <f t="shared" si="10"/>
        <v>88</v>
      </c>
      <c r="J35" s="22">
        <f t="shared" si="10"/>
        <v>100</v>
      </c>
      <c r="K35" s="22">
        <f t="shared" si="10"/>
        <v>76</v>
      </c>
      <c r="L35" s="22">
        <f t="shared" si="10"/>
        <v>50</v>
      </c>
      <c r="M35" s="22">
        <f t="shared" si="10"/>
        <v>60</v>
      </c>
      <c r="N35" s="22">
        <f t="shared" si="10"/>
        <v>76</v>
      </c>
      <c r="O35" s="22">
        <f t="shared" si="10"/>
        <v>56</v>
      </c>
      <c r="P35" s="22">
        <f t="shared" si="10"/>
        <v>56</v>
      </c>
      <c r="Q35" s="23">
        <f t="shared" si="10"/>
        <v>80</v>
      </c>
    </row>
    <row r="36" spans="1:19" x14ac:dyDescent="0.2">
      <c r="A36" s="2" t="s">
        <v>7</v>
      </c>
      <c r="B36" s="24">
        <f>VLOOKUP(Teams!A2,$C$95:$N$110,MATCH($S36,$C$94:$N$94,0),FALSE)</f>
        <v>238</v>
      </c>
      <c r="C36" s="25">
        <f>VLOOKUP(Teams!B2,$C$95:$N$110,MATCH($S36,$C$94:$N$94,0),FALSE)</f>
        <v>153</v>
      </c>
      <c r="D36" s="25">
        <f>VLOOKUP(Teams!C2,$C$95:$N$110,MATCH($S36,$C$94:$N$94,0),FALSE)</f>
        <v>227</v>
      </c>
      <c r="E36" s="25">
        <f>VLOOKUP(Teams!D2,$C$95:$N$110,MATCH($S36,$C$94:$N$94,0),FALSE)</f>
        <v>169</v>
      </c>
      <c r="F36" s="25">
        <f>VLOOKUP(Teams!E2,$C$95:$N$110,MATCH($S36,$C$94:$N$94,0),FALSE)</f>
        <v>121</v>
      </c>
      <c r="G36" s="25">
        <f>VLOOKUP(Teams!F2,$C$95:$N$110,MATCH($S36,$C$94:$N$94,0),FALSE)</f>
        <v>197</v>
      </c>
      <c r="H36" s="25">
        <f>VLOOKUP(Teams!G2,$C$95:$N$110,MATCH($S36,$C$94:$N$94,0),FALSE)</f>
        <v>182</v>
      </c>
      <c r="I36" s="25">
        <f>VLOOKUP(Teams!H2,$C$95:$N$110,MATCH($S36,$C$94:$N$94,0),FALSE)</f>
        <v>220</v>
      </c>
      <c r="J36" s="25">
        <f>VLOOKUP(Teams!I2,$C$95:$N$110,MATCH($S36,$C$94:$N$94,0),FALSE)</f>
        <v>225</v>
      </c>
      <c r="K36" s="25">
        <f>VLOOKUP(Teams!J2,$C$95:$N$110,MATCH($S36,$C$94:$N$94,0),FALSE)</f>
        <v>135</v>
      </c>
      <c r="L36" s="25">
        <f>VLOOKUP(Teams!K2,$C$95:$N$110,MATCH($S36,$C$94:$N$94,0),FALSE)</f>
        <v>174</v>
      </c>
      <c r="M36" s="25">
        <f>VLOOKUP(Teams!L2,$C$95:$N$110,MATCH($S36,$C$94:$N$94,0),FALSE)</f>
        <v>258</v>
      </c>
      <c r="N36" s="25">
        <f>VLOOKUP(Teams!M2,$C$95:$N$110,MATCH($S36,$C$94:$N$94,0),FALSE)</f>
        <v>187</v>
      </c>
      <c r="O36" s="25">
        <f>VLOOKUP(Teams!N2,$C$95:$N$110,MATCH($S36,$C$94:$N$94,0),FALSE)</f>
        <v>210</v>
      </c>
      <c r="P36" s="25">
        <f>VLOOKUP(Teams!O2,$C$95:$N$110,MATCH($S36,$C$94:$N$94,0),FALSE)</f>
        <v>178</v>
      </c>
      <c r="Q36" s="26">
        <f>VLOOKUP(Teams!P2,$C$95:$N$110,MATCH($S36,$C$94:$N$94,0),FALSE)</f>
        <v>216</v>
      </c>
      <c r="R36" s="8" t="s">
        <v>7</v>
      </c>
      <c r="S36" s="2" t="s">
        <v>37</v>
      </c>
    </row>
    <row r="37" spans="1:19" x14ac:dyDescent="0.2">
      <c r="B37" s="18">
        <f t="shared" ref="B37:Q37" si="11">RANK(B36,$B36:$Q36,0)</f>
        <v>2</v>
      </c>
      <c r="C37" s="19">
        <f t="shared" si="11"/>
        <v>14</v>
      </c>
      <c r="D37" s="19">
        <f t="shared" si="11"/>
        <v>3</v>
      </c>
      <c r="E37" s="19">
        <f t="shared" si="11"/>
        <v>13</v>
      </c>
      <c r="F37" s="19">
        <f t="shared" si="11"/>
        <v>16</v>
      </c>
      <c r="G37" s="19">
        <f t="shared" si="11"/>
        <v>8</v>
      </c>
      <c r="H37" s="19">
        <f t="shared" si="11"/>
        <v>10</v>
      </c>
      <c r="I37" s="19">
        <f t="shared" si="11"/>
        <v>5</v>
      </c>
      <c r="J37" s="19">
        <f t="shared" si="11"/>
        <v>4</v>
      </c>
      <c r="K37" s="19">
        <f t="shared" si="11"/>
        <v>15</v>
      </c>
      <c r="L37" s="19">
        <f t="shared" si="11"/>
        <v>12</v>
      </c>
      <c r="M37" s="19">
        <f t="shared" si="11"/>
        <v>1</v>
      </c>
      <c r="N37" s="19">
        <f t="shared" si="11"/>
        <v>9</v>
      </c>
      <c r="O37" s="19">
        <f t="shared" si="11"/>
        <v>7</v>
      </c>
      <c r="P37" s="19">
        <f t="shared" si="11"/>
        <v>11</v>
      </c>
      <c r="Q37" s="20">
        <f t="shared" si="11"/>
        <v>6</v>
      </c>
    </row>
    <row r="38" spans="1:19" x14ac:dyDescent="0.2">
      <c r="B38" s="21">
        <f t="shared" ref="B38:Q38" si="12">IF(B37=1,100, IF(B37=2,96, IF(B37=3,92,IF(B37=4,88,IF(B37=5,84,IF(B37=6,80,IF(B37=7,76,IF(B37=8,72,0))))))))+IF(B37=9,68,IF(B37=10,64,IF(B37=11,60,IF(B37=12,58,IF(B37=13,56,IF(B37=14,54,IF(B37=15,52,IF(B37=16,50,0))))))))</f>
        <v>96</v>
      </c>
      <c r="C38" s="22">
        <f t="shared" si="12"/>
        <v>54</v>
      </c>
      <c r="D38" s="22">
        <f t="shared" si="12"/>
        <v>92</v>
      </c>
      <c r="E38" s="22">
        <f t="shared" si="12"/>
        <v>56</v>
      </c>
      <c r="F38" s="22">
        <f t="shared" si="12"/>
        <v>50</v>
      </c>
      <c r="G38" s="22">
        <f t="shared" si="12"/>
        <v>72</v>
      </c>
      <c r="H38" s="22">
        <f t="shared" si="12"/>
        <v>64</v>
      </c>
      <c r="I38" s="22">
        <f t="shared" si="12"/>
        <v>84</v>
      </c>
      <c r="J38" s="22">
        <f t="shared" si="12"/>
        <v>88</v>
      </c>
      <c r="K38" s="22">
        <f t="shared" si="12"/>
        <v>52</v>
      </c>
      <c r="L38" s="22">
        <f t="shared" si="12"/>
        <v>58</v>
      </c>
      <c r="M38" s="22">
        <f t="shared" si="12"/>
        <v>100</v>
      </c>
      <c r="N38" s="22">
        <f t="shared" si="12"/>
        <v>68</v>
      </c>
      <c r="O38" s="22">
        <f t="shared" si="12"/>
        <v>76</v>
      </c>
      <c r="P38" s="22">
        <f t="shared" si="12"/>
        <v>60</v>
      </c>
      <c r="Q38" s="23">
        <f t="shared" si="12"/>
        <v>80</v>
      </c>
    </row>
    <row r="39" spans="1:19" x14ac:dyDescent="0.2">
      <c r="A39" s="2" t="s">
        <v>8</v>
      </c>
      <c r="B39" s="24">
        <f>VLOOKUP(Teams!A2,$C$95:$N$110,MATCH($S39,$C$94:$N$94,0),FALSE)</f>
        <v>679</v>
      </c>
      <c r="C39" s="25">
        <f>VLOOKUP(Teams!B2,$C$95:$N$110,MATCH($S39,$C$94:$N$94,0),FALSE)</f>
        <v>557</v>
      </c>
      <c r="D39" s="25">
        <f>VLOOKUP(Teams!C2,$C$95:$N$110,MATCH($S39,$C$94:$N$94,0),FALSE)</f>
        <v>765</v>
      </c>
      <c r="E39" s="25">
        <f>VLOOKUP(Teams!D2,$C$95:$N$110,MATCH($S39,$C$94:$N$94,0),FALSE)</f>
        <v>618</v>
      </c>
      <c r="F39" s="25">
        <f>VLOOKUP(Teams!E2,$C$95:$N$110,MATCH($S39,$C$94:$N$94,0),FALSE)</f>
        <v>577</v>
      </c>
      <c r="G39" s="25">
        <f>VLOOKUP(Teams!F2,$C$95:$N$110,MATCH($S39,$C$94:$N$94,0),FALSE)</f>
        <v>688</v>
      </c>
      <c r="H39" s="25">
        <f>VLOOKUP(Teams!G2,$C$95:$N$110,MATCH($S39,$C$94:$N$94,0),FALSE)</f>
        <v>606</v>
      </c>
      <c r="I39" s="25">
        <f>VLOOKUP(Teams!H2,$C$95:$N$110,MATCH($S39,$C$94:$N$94,0),FALSE)</f>
        <v>700</v>
      </c>
      <c r="J39" s="25">
        <f>VLOOKUP(Teams!I2,$C$95:$N$110,MATCH($S39,$C$94:$N$94,0),FALSE)</f>
        <v>655</v>
      </c>
      <c r="K39" s="25">
        <f>VLOOKUP(Teams!J2,$C$95:$N$110,MATCH($S39,$C$94:$N$94,0),FALSE)</f>
        <v>527</v>
      </c>
      <c r="L39" s="25">
        <f>VLOOKUP(Teams!K2,$C$95:$N$110,MATCH($S39,$C$94:$N$94,0),FALSE)</f>
        <v>579</v>
      </c>
      <c r="M39" s="25">
        <f>VLOOKUP(Teams!L2,$C$95:$N$110,MATCH($S39,$C$94:$N$94,0),FALSE)</f>
        <v>741</v>
      </c>
      <c r="N39" s="25">
        <f>VLOOKUP(Teams!M2,$C$95:$N$110,MATCH($S39,$C$94:$N$94,0),FALSE)</f>
        <v>535</v>
      </c>
      <c r="O39" s="25">
        <f>VLOOKUP(Teams!N2,$C$95:$N$110,MATCH($S39,$C$94:$N$94,0),FALSE)</f>
        <v>677</v>
      </c>
      <c r="P39" s="25">
        <f>VLOOKUP(Teams!O2,$C$95:$N$110,MATCH($S39,$C$94:$N$94,0),FALSE)</f>
        <v>702</v>
      </c>
      <c r="Q39" s="26">
        <f>VLOOKUP(Teams!P2,$C$95:$N$110,MATCH($S39,$C$94:$N$94,0),FALSE)</f>
        <v>743</v>
      </c>
      <c r="R39" s="8" t="s">
        <v>8</v>
      </c>
      <c r="S39" s="2" t="s">
        <v>38</v>
      </c>
    </row>
    <row r="40" spans="1:19" x14ac:dyDescent="0.2">
      <c r="B40" s="18">
        <f t="shared" ref="B40:Q40" si="13">RANK(B39,$B39:$Q39,0)</f>
        <v>7</v>
      </c>
      <c r="C40" s="19">
        <f t="shared" si="13"/>
        <v>14</v>
      </c>
      <c r="D40" s="19">
        <f t="shared" si="13"/>
        <v>1</v>
      </c>
      <c r="E40" s="19">
        <f t="shared" si="13"/>
        <v>10</v>
      </c>
      <c r="F40" s="19">
        <f t="shared" si="13"/>
        <v>13</v>
      </c>
      <c r="G40" s="19">
        <f t="shared" si="13"/>
        <v>6</v>
      </c>
      <c r="H40" s="19">
        <f t="shared" si="13"/>
        <v>11</v>
      </c>
      <c r="I40" s="19">
        <f t="shared" si="13"/>
        <v>5</v>
      </c>
      <c r="J40" s="19">
        <f t="shared" si="13"/>
        <v>9</v>
      </c>
      <c r="K40" s="19">
        <f t="shared" si="13"/>
        <v>16</v>
      </c>
      <c r="L40" s="19">
        <f t="shared" si="13"/>
        <v>12</v>
      </c>
      <c r="M40" s="19">
        <f t="shared" si="13"/>
        <v>3</v>
      </c>
      <c r="N40" s="19">
        <f t="shared" si="13"/>
        <v>15</v>
      </c>
      <c r="O40" s="19">
        <f t="shared" si="13"/>
        <v>8</v>
      </c>
      <c r="P40" s="19">
        <f t="shared" si="13"/>
        <v>4</v>
      </c>
      <c r="Q40" s="20">
        <f t="shared" si="13"/>
        <v>2</v>
      </c>
    </row>
    <row r="41" spans="1:19" x14ac:dyDescent="0.2">
      <c r="B41" s="21">
        <f t="shared" ref="B41:Q41" si="14">IF(B40=1,100, IF(B40=2,96, IF(B40=3,92,IF(B40=4,88,IF(B40=5,84,IF(B40=6,80,IF(B40=7,76,IF(B40=8,72,0))))))))+IF(B40=9,68,IF(B40=10,64,IF(B40=11,60,IF(B40=12,58,IF(B40=13,56,IF(B40=14,54,IF(B40=15,52,IF(B40=16,50,0))))))))</f>
        <v>76</v>
      </c>
      <c r="C41" s="22">
        <f t="shared" si="14"/>
        <v>54</v>
      </c>
      <c r="D41" s="22">
        <f t="shared" si="14"/>
        <v>100</v>
      </c>
      <c r="E41" s="22">
        <f t="shared" si="14"/>
        <v>64</v>
      </c>
      <c r="F41" s="22">
        <f t="shared" si="14"/>
        <v>56</v>
      </c>
      <c r="G41" s="22">
        <f t="shared" si="14"/>
        <v>80</v>
      </c>
      <c r="H41" s="22">
        <f t="shared" si="14"/>
        <v>60</v>
      </c>
      <c r="I41" s="22">
        <f t="shared" si="14"/>
        <v>84</v>
      </c>
      <c r="J41" s="22">
        <f t="shared" si="14"/>
        <v>68</v>
      </c>
      <c r="K41" s="22">
        <f t="shared" si="14"/>
        <v>50</v>
      </c>
      <c r="L41" s="22">
        <f t="shared" si="14"/>
        <v>58</v>
      </c>
      <c r="M41" s="22">
        <f t="shared" si="14"/>
        <v>92</v>
      </c>
      <c r="N41" s="22">
        <f t="shared" si="14"/>
        <v>52</v>
      </c>
      <c r="O41" s="22">
        <f t="shared" si="14"/>
        <v>72</v>
      </c>
      <c r="P41" s="22">
        <f t="shared" si="14"/>
        <v>88</v>
      </c>
      <c r="Q41" s="23">
        <f t="shared" si="14"/>
        <v>96</v>
      </c>
    </row>
    <row r="42" spans="1:19" x14ac:dyDescent="0.2">
      <c r="A42" s="2" t="s">
        <v>9</v>
      </c>
      <c r="B42" s="24">
        <f>VLOOKUP(Teams!A2,$C$95:$N$110,MATCH($S42,$C$94:$N$94,0),FALSE)</f>
        <v>69</v>
      </c>
      <c r="C42" s="25">
        <f>VLOOKUP(Teams!B2,$C$95:$N$110,MATCH($S42,$C$94:$N$94,0),FALSE)</f>
        <v>73</v>
      </c>
      <c r="D42" s="25">
        <f>VLOOKUP(Teams!C2,$C$95:$N$110,MATCH($S42,$C$94:$N$94,0),FALSE)</f>
        <v>56</v>
      </c>
      <c r="E42" s="25">
        <f>VLOOKUP(Teams!D2,$C$95:$N$110,MATCH($S42,$C$94:$N$94,0),FALSE)</f>
        <v>91</v>
      </c>
      <c r="F42" s="25">
        <f>VLOOKUP(Teams!E2,$C$95:$N$110,MATCH($S42,$C$94:$N$94,0),FALSE)</f>
        <v>18</v>
      </c>
      <c r="G42" s="25">
        <f>VLOOKUP(Teams!F2,$C$95:$N$110,MATCH($S42,$C$94:$N$94,0),FALSE)</f>
        <v>64</v>
      </c>
      <c r="H42" s="25">
        <f>VLOOKUP(Teams!G2,$C$95:$N$110,MATCH($S42,$C$94:$N$94,0),FALSE)</f>
        <v>62</v>
      </c>
      <c r="I42" s="25">
        <f>VLOOKUP(Teams!H2,$C$95:$N$110,MATCH($S42,$C$94:$N$94,0),FALSE)</f>
        <v>73</v>
      </c>
      <c r="J42" s="25">
        <f>VLOOKUP(Teams!I2,$C$95:$N$110,MATCH($S42,$C$94:$N$94,0),FALSE)</f>
        <v>42</v>
      </c>
      <c r="K42" s="25">
        <f>VLOOKUP(Teams!J2,$C$95:$N$110,MATCH($S42,$C$94:$N$94,0),FALSE)</f>
        <v>103</v>
      </c>
      <c r="L42" s="25">
        <f>VLOOKUP(Teams!K2,$C$95:$N$110,MATCH($S42,$C$94:$N$94,0),FALSE)</f>
        <v>101</v>
      </c>
      <c r="M42" s="25">
        <f>VLOOKUP(Teams!L2,$C$95:$N$110,MATCH($S42,$C$94:$N$94,0),FALSE)</f>
        <v>66</v>
      </c>
      <c r="N42" s="25">
        <f>VLOOKUP(Teams!M2,$C$95:$N$110,MATCH($S42,$C$94:$N$94,0),FALSE)</f>
        <v>53</v>
      </c>
      <c r="O42" s="25">
        <f>VLOOKUP(Teams!N2,$C$95:$N$110,MATCH($S42,$C$94:$N$94,0),FALSE)</f>
        <v>70</v>
      </c>
      <c r="P42" s="25">
        <f>VLOOKUP(Teams!O2,$C$95:$N$110,MATCH($S42,$C$94:$N$94,0),FALSE)</f>
        <v>43</v>
      </c>
      <c r="Q42" s="26">
        <f>VLOOKUP(Teams!P2,$C$95:$N$110,MATCH($S42,$C$94:$N$94,0),FALSE)</f>
        <v>203</v>
      </c>
      <c r="R42" s="8" t="s">
        <v>9</v>
      </c>
      <c r="S42" s="2" t="s">
        <v>39</v>
      </c>
    </row>
    <row r="43" spans="1:19" x14ac:dyDescent="0.2">
      <c r="B43" s="18">
        <f t="shared" ref="B43:Q43" si="15">RANK(B42,$B42:$Q42,0)</f>
        <v>8</v>
      </c>
      <c r="C43" s="19">
        <f t="shared" si="15"/>
        <v>5</v>
      </c>
      <c r="D43" s="19">
        <f t="shared" si="15"/>
        <v>12</v>
      </c>
      <c r="E43" s="19">
        <f t="shared" si="15"/>
        <v>4</v>
      </c>
      <c r="F43" s="19">
        <f t="shared" si="15"/>
        <v>16</v>
      </c>
      <c r="G43" s="19">
        <f t="shared" si="15"/>
        <v>10</v>
      </c>
      <c r="H43" s="19">
        <f t="shared" si="15"/>
        <v>11</v>
      </c>
      <c r="I43" s="19">
        <f t="shared" si="15"/>
        <v>5</v>
      </c>
      <c r="J43" s="19">
        <f t="shared" si="15"/>
        <v>15</v>
      </c>
      <c r="K43" s="19">
        <f t="shared" si="15"/>
        <v>2</v>
      </c>
      <c r="L43" s="19">
        <f t="shared" si="15"/>
        <v>3</v>
      </c>
      <c r="M43" s="19">
        <f t="shared" si="15"/>
        <v>9</v>
      </c>
      <c r="N43" s="19">
        <f t="shared" si="15"/>
        <v>13</v>
      </c>
      <c r="O43" s="19">
        <f t="shared" si="15"/>
        <v>7</v>
      </c>
      <c r="P43" s="19">
        <f t="shared" si="15"/>
        <v>14</v>
      </c>
      <c r="Q43" s="20">
        <f t="shared" si="15"/>
        <v>1</v>
      </c>
    </row>
    <row r="44" spans="1:19" x14ac:dyDescent="0.2">
      <c r="B44" s="21">
        <f t="shared" ref="B44:Q44" si="16">IF(B43=1,100, IF(B43=2,96, IF(B43=3,92,IF(B43=4,88,IF(B43=5,84,IF(B43=6,80,IF(B43=7,76,IF(B43=8,72,0))))))))+IF(B43=9,68,IF(B43=10,64,IF(B43=11,60,IF(B43=12,58,IF(B43=13,56,IF(B43=14,54,IF(B43=15,52,IF(B43=16,50,0))))))))</f>
        <v>72</v>
      </c>
      <c r="C44" s="22">
        <f t="shared" si="16"/>
        <v>84</v>
      </c>
      <c r="D44" s="22">
        <f t="shared" si="16"/>
        <v>58</v>
      </c>
      <c r="E44" s="22">
        <f t="shared" si="16"/>
        <v>88</v>
      </c>
      <c r="F44" s="22">
        <f t="shared" si="16"/>
        <v>50</v>
      </c>
      <c r="G44" s="22">
        <f t="shared" si="16"/>
        <v>64</v>
      </c>
      <c r="H44" s="22">
        <f t="shared" si="16"/>
        <v>60</v>
      </c>
      <c r="I44" s="22">
        <f t="shared" si="16"/>
        <v>84</v>
      </c>
      <c r="J44" s="22">
        <f t="shared" si="16"/>
        <v>52</v>
      </c>
      <c r="K44" s="22">
        <f t="shared" si="16"/>
        <v>96</v>
      </c>
      <c r="L44" s="22">
        <f t="shared" si="16"/>
        <v>92</v>
      </c>
      <c r="M44" s="22">
        <f t="shared" si="16"/>
        <v>68</v>
      </c>
      <c r="N44" s="22">
        <f t="shared" si="16"/>
        <v>56</v>
      </c>
      <c r="O44" s="22">
        <f t="shared" si="16"/>
        <v>76</v>
      </c>
      <c r="P44" s="22">
        <f t="shared" si="16"/>
        <v>54</v>
      </c>
      <c r="Q44" s="23">
        <f t="shared" si="16"/>
        <v>100</v>
      </c>
    </row>
    <row r="45" spans="1:19" x14ac:dyDescent="0.2">
      <c r="A45" s="2" t="s">
        <v>15</v>
      </c>
      <c r="B45" s="24">
        <f>VLOOKUP(Teams!A2,$C$95:$N$110,MATCH($S45,$C$94:$N$94,0),FALSE)</f>
        <v>63</v>
      </c>
      <c r="C45" s="25">
        <f>VLOOKUP(Teams!B2,$C$95:$N$110,MATCH($S45,$C$94:$N$94,0),FALSE)</f>
        <v>109</v>
      </c>
      <c r="D45" s="25">
        <f>VLOOKUP(Teams!C2,$C$95:$N$110,MATCH($S45,$C$94:$N$94,0),FALSE)</f>
        <v>71</v>
      </c>
      <c r="E45" s="25">
        <f>VLOOKUP(Teams!D2,$C$95:$N$110,MATCH($S45,$C$94:$N$94,0),FALSE)</f>
        <v>76</v>
      </c>
      <c r="F45" s="25">
        <f>VLOOKUP(Teams!E2,$C$95:$N$110,MATCH($S45,$C$94:$N$94,0),FALSE)</f>
        <v>84</v>
      </c>
      <c r="G45" s="25">
        <f>VLOOKUP(Teams!F2,$C$95:$N$110,MATCH($S45,$C$94:$N$94,0),FALSE)</f>
        <v>72</v>
      </c>
      <c r="H45" s="25">
        <f>VLOOKUP(Teams!G2,$C$95:$N$110,MATCH($S45,$C$94:$N$94,0),FALSE)</f>
        <v>60</v>
      </c>
      <c r="I45" s="25">
        <f>VLOOKUP(Teams!H2,$C$95:$N$110,MATCH($S45,$C$94:$N$94,0),FALSE)</f>
        <v>95</v>
      </c>
      <c r="J45" s="25">
        <f>VLOOKUP(Teams!I2,$C$95:$N$110,MATCH($S45,$C$94:$N$94,0),FALSE)</f>
        <v>62</v>
      </c>
      <c r="K45" s="25">
        <f>VLOOKUP(Teams!J2,$C$95:$N$110,MATCH($S45,$C$94:$N$94,0),FALSE)</f>
        <v>86</v>
      </c>
      <c r="L45" s="25">
        <f>VLOOKUP(Teams!K2,$C$95:$N$110,MATCH($S45,$C$94:$N$94,0),FALSE)</f>
        <v>86</v>
      </c>
      <c r="M45" s="25">
        <f>VLOOKUP(Teams!L2,$C$95:$N$110,MATCH($S45,$C$94:$N$94,0),FALSE)</f>
        <v>49</v>
      </c>
      <c r="N45" s="25">
        <f>VLOOKUP(Teams!M2,$C$95:$N$110,MATCH($S45,$C$94:$N$94,0),FALSE)</f>
        <v>54</v>
      </c>
      <c r="O45" s="25">
        <f>VLOOKUP(Teams!N2,$C$95:$N$110,MATCH($S45,$C$94:$N$94,0),FALSE)</f>
        <v>81</v>
      </c>
      <c r="P45" s="25">
        <f>VLOOKUP(Teams!O2,$C$95:$N$110,MATCH($S45,$C$94:$N$94,0),FALSE)</f>
        <v>90</v>
      </c>
      <c r="Q45" s="26">
        <f>VLOOKUP(Teams!P2,$C$95:$N$110,MATCH($S45,$C$94:$N$94,0),FALSE)</f>
        <v>81</v>
      </c>
      <c r="R45" s="8" t="s">
        <v>15</v>
      </c>
      <c r="S45" s="2" t="s">
        <v>41</v>
      </c>
    </row>
    <row r="46" spans="1:19" x14ac:dyDescent="0.2">
      <c r="B46" s="18">
        <f t="shared" ref="B46:Q46" si="17">RANK(B45,$B45:$Q45,1)</f>
        <v>5</v>
      </c>
      <c r="C46" s="19">
        <f t="shared" si="17"/>
        <v>16</v>
      </c>
      <c r="D46" s="19">
        <f t="shared" si="17"/>
        <v>6</v>
      </c>
      <c r="E46" s="19">
        <f t="shared" si="17"/>
        <v>8</v>
      </c>
      <c r="F46" s="19">
        <f t="shared" si="17"/>
        <v>11</v>
      </c>
      <c r="G46" s="19">
        <f t="shared" si="17"/>
        <v>7</v>
      </c>
      <c r="H46" s="19">
        <f t="shared" si="17"/>
        <v>3</v>
      </c>
      <c r="I46" s="19">
        <f t="shared" si="17"/>
        <v>15</v>
      </c>
      <c r="J46" s="19">
        <f t="shared" si="17"/>
        <v>4</v>
      </c>
      <c r="K46" s="19">
        <f t="shared" si="17"/>
        <v>12</v>
      </c>
      <c r="L46" s="19">
        <f t="shared" si="17"/>
        <v>12</v>
      </c>
      <c r="M46" s="19">
        <f t="shared" si="17"/>
        <v>1</v>
      </c>
      <c r="N46" s="19">
        <f t="shared" si="17"/>
        <v>2</v>
      </c>
      <c r="O46" s="19">
        <f t="shared" si="17"/>
        <v>9</v>
      </c>
      <c r="P46" s="19">
        <f t="shared" si="17"/>
        <v>14</v>
      </c>
      <c r="Q46" s="20">
        <f t="shared" si="17"/>
        <v>9</v>
      </c>
    </row>
    <row r="47" spans="1:19" x14ac:dyDescent="0.2">
      <c r="B47" s="21">
        <f t="shared" ref="B47:Q47" si="18">IF(B46=1,100, IF(B46=2,96, IF(B46=3,92,IF(B46=4,88,IF(B46=5,84,IF(B46=6,80,IF(B46=7,76,IF(B46=8,72,0))))))))+IF(B46=9,68,IF(B46=10,64,IF(B46=11,60,IF(B46=12,58,IF(B46=13,56,IF(B46=14,54,IF(B46=15,52,IF(B46=16,50,0))))))))</f>
        <v>84</v>
      </c>
      <c r="C47" s="22">
        <f t="shared" si="18"/>
        <v>50</v>
      </c>
      <c r="D47" s="22">
        <f t="shared" si="18"/>
        <v>80</v>
      </c>
      <c r="E47" s="22">
        <f t="shared" si="18"/>
        <v>72</v>
      </c>
      <c r="F47" s="22">
        <f t="shared" si="18"/>
        <v>60</v>
      </c>
      <c r="G47" s="22">
        <f t="shared" si="18"/>
        <v>76</v>
      </c>
      <c r="H47" s="22">
        <f t="shared" si="18"/>
        <v>92</v>
      </c>
      <c r="I47" s="22">
        <f t="shared" si="18"/>
        <v>52</v>
      </c>
      <c r="J47" s="22">
        <f t="shared" si="18"/>
        <v>88</v>
      </c>
      <c r="K47" s="22">
        <f t="shared" si="18"/>
        <v>58</v>
      </c>
      <c r="L47" s="22">
        <f t="shared" si="18"/>
        <v>58</v>
      </c>
      <c r="M47" s="22">
        <f t="shared" si="18"/>
        <v>100</v>
      </c>
      <c r="N47" s="22">
        <f t="shared" si="18"/>
        <v>96</v>
      </c>
      <c r="O47" s="22">
        <f t="shared" si="18"/>
        <v>68</v>
      </c>
      <c r="P47" s="22">
        <f t="shared" si="18"/>
        <v>54</v>
      </c>
      <c r="Q47" s="23">
        <f t="shared" si="18"/>
        <v>68</v>
      </c>
    </row>
    <row r="48" spans="1:19" x14ac:dyDescent="0.2">
      <c r="A48" s="2" t="s">
        <v>16</v>
      </c>
      <c r="B48" s="24">
        <f t="shared" ref="B48:Q48" si="19">VLOOKUP(B53,$C$136:$Q$152,MATCH($S48,$C$136:$Q$136,0),FALSE)</f>
        <v>558</v>
      </c>
      <c r="C48" s="25">
        <f t="shared" si="19"/>
        <v>338</v>
      </c>
      <c r="D48" s="25">
        <f t="shared" si="19"/>
        <v>528</v>
      </c>
      <c r="E48" s="25">
        <f t="shared" si="19"/>
        <v>417</v>
      </c>
      <c r="F48" s="25">
        <f t="shared" si="19"/>
        <v>525</v>
      </c>
      <c r="G48" s="25">
        <f t="shared" si="19"/>
        <v>520</v>
      </c>
      <c r="H48" s="25">
        <f t="shared" si="19"/>
        <v>462</v>
      </c>
      <c r="I48" s="25">
        <f t="shared" si="19"/>
        <v>509</v>
      </c>
      <c r="J48" s="25">
        <f t="shared" si="19"/>
        <v>491</v>
      </c>
      <c r="K48" s="25">
        <f t="shared" si="19"/>
        <v>515</v>
      </c>
      <c r="L48" s="25">
        <f t="shared" si="19"/>
        <v>480</v>
      </c>
      <c r="M48" s="25">
        <f t="shared" si="19"/>
        <v>484</v>
      </c>
      <c r="N48" s="25">
        <f t="shared" si="19"/>
        <v>463</v>
      </c>
      <c r="O48" s="25">
        <f t="shared" si="19"/>
        <v>485</v>
      </c>
      <c r="P48" s="25">
        <f t="shared" si="19"/>
        <v>565</v>
      </c>
      <c r="Q48" s="26">
        <f t="shared" si="19"/>
        <v>520</v>
      </c>
      <c r="R48" s="8" t="s">
        <v>16</v>
      </c>
      <c r="S48" s="2" t="s">
        <v>48</v>
      </c>
    </row>
    <row r="49" spans="1:19" x14ac:dyDescent="0.2">
      <c r="B49" s="18">
        <f t="shared" ref="B49:Q49" si="20">RANK(B48,$B48:$Q48,0)</f>
        <v>2</v>
      </c>
      <c r="C49" s="19">
        <f t="shared" si="20"/>
        <v>16</v>
      </c>
      <c r="D49" s="19">
        <f t="shared" si="20"/>
        <v>3</v>
      </c>
      <c r="E49" s="19">
        <f t="shared" si="20"/>
        <v>15</v>
      </c>
      <c r="F49" s="19">
        <f t="shared" si="20"/>
        <v>4</v>
      </c>
      <c r="G49" s="19">
        <f t="shared" si="20"/>
        <v>5</v>
      </c>
      <c r="H49" s="19">
        <f t="shared" si="20"/>
        <v>14</v>
      </c>
      <c r="I49" s="19">
        <f t="shared" si="20"/>
        <v>8</v>
      </c>
      <c r="J49" s="19">
        <f t="shared" si="20"/>
        <v>9</v>
      </c>
      <c r="K49" s="19">
        <f t="shared" si="20"/>
        <v>7</v>
      </c>
      <c r="L49" s="19">
        <f t="shared" si="20"/>
        <v>12</v>
      </c>
      <c r="M49" s="19">
        <f t="shared" si="20"/>
        <v>11</v>
      </c>
      <c r="N49" s="19">
        <f t="shared" si="20"/>
        <v>13</v>
      </c>
      <c r="O49" s="19">
        <f t="shared" si="20"/>
        <v>10</v>
      </c>
      <c r="P49" s="19">
        <f t="shared" si="20"/>
        <v>1</v>
      </c>
      <c r="Q49" s="20">
        <f t="shared" si="20"/>
        <v>5</v>
      </c>
    </row>
    <row r="50" spans="1:19" x14ac:dyDescent="0.2">
      <c r="B50" s="21">
        <f t="shared" ref="B50:Q50" si="21">IF(B49=1,100, IF(B49=2,96, IF(B49=3,92,IF(B49=4,88,IF(B49=5,84,IF(B49=6,80,IF(B49=7,76,IF(B49=8,72,0))))))))+IF(B49=9,68,IF(B49=10,64,IF(B49=11,60,IF(B49=12,58,IF(B49=13,56,IF(B49=14,54,IF(B49=15,52,IF(B49=16,50,0))))))))</f>
        <v>96</v>
      </c>
      <c r="C50" s="22">
        <f t="shared" si="21"/>
        <v>50</v>
      </c>
      <c r="D50" s="22">
        <f t="shared" si="21"/>
        <v>92</v>
      </c>
      <c r="E50" s="22">
        <f t="shared" si="21"/>
        <v>52</v>
      </c>
      <c r="F50" s="22">
        <f t="shared" si="21"/>
        <v>88</v>
      </c>
      <c r="G50" s="22">
        <f t="shared" si="21"/>
        <v>84</v>
      </c>
      <c r="H50" s="22">
        <f t="shared" si="21"/>
        <v>54</v>
      </c>
      <c r="I50" s="22">
        <f t="shared" si="21"/>
        <v>72</v>
      </c>
      <c r="J50" s="22">
        <f t="shared" si="21"/>
        <v>68</v>
      </c>
      <c r="K50" s="22">
        <f t="shared" si="21"/>
        <v>76</v>
      </c>
      <c r="L50" s="22">
        <f t="shared" si="21"/>
        <v>58</v>
      </c>
      <c r="M50" s="22">
        <f t="shared" si="21"/>
        <v>60</v>
      </c>
      <c r="N50" s="22">
        <f t="shared" si="21"/>
        <v>56</v>
      </c>
      <c r="O50" s="22">
        <f t="shared" si="21"/>
        <v>64</v>
      </c>
      <c r="P50" s="22">
        <f t="shared" si="21"/>
        <v>100</v>
      </c>
      <c r="Q50" s="23">
        <f t="shared" si="21"/>
        <v>84</v>
      </c>
    </row>
    <row r="51" spans="1:19" x14ac:dyDescent="0.2"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</row>
    <row r="52" spans="1:19" x14ac:dyDescent="0.2">
      <c r="B52" s="28">
        <f t="shared" ref="B52:Q52" si="22">B50+B47+B44+B41+B38+B35+B32+B29+B26+B23</f>
        <v>730</v>
      </c>
      <c r="C52" s="29">
        <f t="shared" si="22"/>
        <v>614</v>
      </c>
      <c r="D52" s="29">
        <f t="shared" si="22"/>
        <v>818</v>
      </c>
      <c r="E52" s="29">
        <f t="shared" si="22"/>
        <v>676</v>
      </c>
      <c r="F52" s="29">
        <f t="shared" si="22"/>
        <v>702</v>
      </c>
      <c r="G52" s="29">
        <f t="shared" si="22"/>
        <v>756</v>
      </c>
      <c r="H52" s="29">
        <f t="shared" si="22"/>
        <v>670</v>
      </c>
      <c r="I52" s="29">
        <f t="shared" si="22"/>
        <v>776</v>
      </c>
      <c r="J52" s="29">
        <f t="shared" si="22"/>
        <v>692</v>
      </c>
      <c r="K52" s="29">
        <f t="shared" si="22"/>
        <v>614</v>
      </c>
      <c r="L52" s="29">
        <f t="shared" si="22"/>
        <v>602</v>
      </c>
      <c r="M52" s="29">
        <f t="shared" si="22"/>
        <v>860</v>
      </c>
      <c r="N52" s="29">
        <f t="shared" si="22"/>
        <v>610</v>
      </c>
      <c r="O52" s="29">
        <f t="shared" si="22"/>
        <v>744</v>
      </c>
      <c r="P52" s="29">
        <f t="shared" si="22"/>
        <v>792</v>
      </c>
      <c r="Q52" s="30">
        <f t="shared" si="22"/>
        <v>876</v>
      </c>
    </row>
    <row r="53" spans="1:19" s="10" customFormat="1" ht="15.75" x14ac:dyDescent="0.25">
      <c r="B53" s="31" t="str">
        <f>Teams!A1</f>
        <v>ARZ</v>
      </c>
      <c r="C53" s="32" t="str">
        <f>Teams!B1</f>
        <v>BTR</v>
      </c>
      <c r="D53" s="32" t="str">
        <f>Teams!C1</f>
        <v>CDK</v>
      </c>
      <c r="E53" s="32" t="str">
        <f>Teams!D1</f>
        <v>CHB</v>
      </c>
      <c r="F53" s="32" t="str">
        <f>Teams!E1</f>
        <v>DET</v>
      </c>
      <c r="G53" s="32" t="str">
        <f>Teams!F1</f>
        <v>HUD</v>
      </c>
      <c r="H53" s="32" t="str">
        <f>Teams!G1</f>
        <v>MAM</v>
      </c>
      <c r="I53" s="32" t="str">
        <f>Teams!H1</f>
        <v>MLL</v>
      </c>
      <c r="J53" s="32" t="str">
        <f>Teams!I1</f>
        <v>NYU</v>
      </c>
      <c r="K53" s="32" t="str">
        <f>Teams!J1</f>
        <v>PCR</v>
      </c>
      <c r="L53" s="32" t="str">
        <f>Teams!K1</f>
        <v>PMV</v>
      </c>
      <c r="M53" s="32" t="str">
        <f>Teams!L1</f>
        <v>PRT</v>
      </c>
      <c r="N53" s="32" t="str">
        <f>Teams!M1</f>
        <v>SEA</v>
      </c>
      <c r="O53" s="32" t="str">
        <f>Teams!N1</f>
        <v>SPS</v>
      </c>
      <c r="P53" s="32" t="str">
        <f>Teams!O1</f>
        <v>SBS</v>
      </c>
      <c r="Q53" s="33" t="str">
        <f>Teams!P1</f>
        <v>TDR</v>
      </c>
      <c r="R53" s="12"/>
    </row>
    <row r="54" spans="1:19" x14ac:dyDescent="0.2">
      <c r="C54" s="2"/>
      <c r="D54" s="2"/>
      <c r="E54" s="2"/>
      <c r="F54" s="2"/>
      <c r="G54" s="2"/>
      <c r="I54" s="34"/>
      <c r="K54" s="34"/>
      <c r="L54" s="34"/>
      <c r="M54" s="34"/>
      <c r="N54" s="34"/>
      <c r="O54" s="34"/>
      <c r="Q54" s="34"/>
    </row>
    <row r="55" spans="1:19" x14ac:dyDescent="0.2">
      <c r="H55" s="34"/>
    </row>
    <row r="56" spans="1:19" ht="15.75" x14ac:dyDescent="0.25">
      <c r="A56" s="35"/>
      <c r="B56" s="36" t="str">
        <f>Teams!A1</f>
        <v>ARZ</v>
      </c>
      <c r="C56" s="36" t="str">
        <f>Teams!B1</f>
        <v>BTR</v>
      </c>
      <c r="D56" s="36" t="str">
        <f>Teams!C1</f>
        <v>CDK</v>
      </c>
      <c r="E56" s="36" t="str">
        <f>Teams!D1</f>
        <v>CHB</v>
      </c>
      <c r="F56" s="36" t="str">
        <f>Teams!E1</f>
        <v>DET</v>
      </c>
      <c r="G56" s="36" t="str">
        <f>Teams!F1</f>
        <v>HUD</v>
      </c>
      <c r="H56" s="36" t="str">
        <f>Teams!G1</f>
        <v>MAM</v>
      </c>
      <c r="I56" s="36" t="str">
        <f>Teams!H1</f>
        <v>MLL</v>
      </c>
      <c r="J56" s="36" t="str">
        <f>Teams!I1</f>
        <v>NYU</v>
      </c>
      <c r="K56" s="36" t="str">
        <f>Teams!J1</f>
        <v>PCR</v>
      </c>
      <c r="L56" s="36" t="str">
        <f>Teams!K1</f>
        <v>PMV</v>
      </c>
      <c r="M56" s="36" t="str">
        <f>Teams!L1</f>
        <v>PRT</v>
      </c>
      <c r="N56" s="36" t="str">
        <f>Teams!M1</f>
        <v>SEA</v>
      </c>
      <c r="O56" s="36" t="str">
        <f>Teams!N1</f>
        <v>SPS</v>
      </c>
      <c r="P56" s="36" t="str">
        <f>Teams!O1</f>
        <v>SBS</v>
      </c>
      <c r="Q56" s="36" t="str">
        <f>Teams!P1</f>
        <v>TDR</v>
      </c>
      <c r="R56" s="12"/>
    </row>
    <row r="57" spans="1:19" x14ac:dyDescent="0.2">
      <c r="A57" s="2" t="s">
        <v>12</v>
      </c>
      <c r="B57" s="37">
        <f>VLOOKUP(Teams!A2,$C$115:$N$131,MATCH($S57,$C$115:$N$115,0),FALSE)</f>
        <v>3.21</v>
      </c>
      <c r="C57" s="38">
        <f>VLOOKUP(Teams!B2,$C$115:$N$131,MATCH($S57,$C$115:$N$115,0),FALSE)</f>
        <v>4.58</v>
      </c>
      <c r="D57" s="38">
        <f>VLOOKUP(Teams!C2,$C$115:$N$131,MATCH($S57,$C$115:$N$115,0),FALSE)</f>
        <v>3.99</v>
      </c>
      <c r="E57" s="38">
        <f>VLOOKUP(Teams!D2,$C$115:$N$131,MATCH($S57,$C$115:$N$115,0),FALSE)</f>
        <v>3.96</v>
      </c>
      <c r="F57" s="38">
        <f>VLOOKUP(Teams!E2,$C$115:$N$131,MATCH($S57,$C$115:$N$115,0),FALSE)</f>
        <v>3.46</v>
      </c>
      <c r="G57" s="38">
        <f>VLOOKUP(Teams!F2,$C$115:$N$131,MATCH($S57,$C$115:$N$115,0),FALSE)</f>
        <v>3.54</v>
      </c>
      <c r="H57" s="38">
        <f>VLOOKUP(Teams!G2,$C$115:$N$131,MATCH($S57,$C$115:$N$115,0),FALSE)</f>
        <v>3.38</v>
      </c>
      <c r="I57" s="38">
        <f>VLOOKUP(Teams!H2,$C$115:$N$131,MATCH($S57,$C$115:$N$115,0),FALSE)</f>
        <v>4.4800000000000004</v>
      </c>
      <c r="J57" s="38">
        <f>VLOOKUP(Teams!I2,$C$115:$N$131,MATCH($S57,$C$115:$N$115,0),FALSE)</f>
        <v>3.94</v>
      </c>
      <c r="K57" s="38">
        <f>VLOOKUP(Teams!J2,$C$115:$N$131,MATCH($S57,$C$115:$N$115,0),FALSE)</f>
        <v>4.09</v>
      </c>
      <c r="L57" s="38">
        <f>VLOOKUP(Teams!K2,$C$115:$N$131,MATCH($S57,$C$115:$N$115,0),FALSE)</f>
        <v>4.42</v>
      </c>
      <c r="M57" s="38">
        <f>VLOOKUP(Teams!L2,$C$115:$N$131,MATCH($S57,$C$115:$N$115,0),FALSE)</f>
        <v>3.42</v>
      </c>
      <c r="N57" s="38">
        <f>VLOOKUP(Teams!M2,$C$115:$N$131,MATCH($S57,$C$115:$N$115,0),FALSE)</f>
        <v>4.37</v>
      </c>
      <c r="O57" s="38">
        <f>VLOOKUP(Teams!N2,$C$115:$N$131,MATCH($S57,$C$115:$N$115,0),FALSE)</f>
        <v>3.75</v>
      </c>
      <c r="P57" s="38">
        <f>VLOOKUP(Teams!O2,$C$115:$N$131,MATCH($S57,$C$115:$N$115,0),FALSE)</f>
        <v>4.32</v>
      </c>
      <c r="Q57" s="39">
        <f>VLOOKUP(Teams!P2,$C$115:$N$131,MATCH($S57,$C$115:$N$115,0),FALSE)</f>
        <v>2.94</v>
      </c>
      <c r="R57" s="8" t="s">
        <v>12</v>
      </c>
      <c r="S57" s="2" t="s">
        <v>12</v>
      </c>
    </row>
    <row r="58" spans="1:19" x14ac:dyDescent="0.2">
      <c r="B58" s="18">
        <f t="shared" ref="B58:Q58" si="23">RANK(B57,$B57:$Q57,1)</f>
        <v>2</v>
      </c>
      <c r="C58" s="19">
        <f t="shared" si="23"/>
        <v>16</v>
      </c>
      <c r="D58" s="19">
        <f t="shared" si="23"/>
        <v>10</v>
      </c>
      <c r="E58" s="19">
        <f t="shared" si="23"/>
        <v>9</v>
      </c>
      <c r="F58" s="19">
        <f t="shared" si="23"/>
        <v>5</v>
      </c>
      <c r="G58" s="19">
        <f t="shared" si="23"/>
        <v>6</v>
      </c>
      <c r="H58" s="19">
        <f t="shared" si="23"/>
        <v>3</v>
      </c>
      <c r="I58" s="19">
        <f t="shared" si="23"/>
        <v>15</v>
      </c>
      <c r="J58" s="19">
        <f t="shared" si="23"/>
        <v>8</v>
      </c>
      <c r="K58" s="19">
        <f t="shared" si="23"/>
        <v>11</v>
      </c>
      <c r="L58" s="19">
        <f t="shared" si="23"/>
        <v>14</v>
      </c>
      <c r="M58" s="19">
        <f t="shared" si="23"/>
        <v>4</v>
      </c>
      <c r="N58" s="19">
        <f t="shared" si="23"/>
        <v>13</v>
      </c>
      <c r="O58" s="19">
        <f t="shared" si="23"/>
        <v>7</v>
      </c>
      <c r="P58" s="19">
        <f t="shared" si="23"/>
        <v>12</v>
      </c>
      <c r="Q58" s="20">
        <f t="shared" si="23"/>
        <v>1</v>
      </c>
    </row>
    <row r="59" spans="1:19" x14ac:dyDescent="0.2">
      <c r="B59" s="21">
        <f t="shared" ref="B59:Q59" si="24">IF(B58=1,100, IF(B58=2,96, IF(B58=3,92,IF(B58=4,88,IF(B58=5,84,IF(B58=6,80,IF(B58=7,76,IF(B58=8,72,0))))))))+IF(B58=9,68,IF(B58=10,64,IF(B58=11,60,IF(B58=12,58,IF(B58=13,56,IF(B58=14,54,IF(B58=15,52,IF(B58=16,50,0))))))))</f>
        <v>96</v>
      </c>
      <c r="C59" s="22">
        <f t="shared" si="24"/>
        <v>50</v>
      </c>
      <c r="D59" s="22">
        <f t="shared" si="24"/>
        <v>64</v>
      </c>
      <c r="E59" s="22">
        <f t="shared" si="24"/>
        <v>68</v>
      </c>
      <c r="F59" s="22">
        <f t="shared" si="24"/>
        <v>84</v>
      </c>
      <c r="G59" s="22">
        <f t="shared" si="24"/>
        <v>80</v>
      </c>
      <c r="H59" s="22">
        <f t="shared" si="24"/>
        <v>92</v>
      </c>
      <c r="I59" s="22">
        <f t="shared" si="24"/>
        <v>52</v>
      </c>
      <c r="J59" s="22">
        <f t="shared" si="24"/>
        <v>72</v>
      </c>
      <c r="K59" s="22">
        <f t="shared" si="24"/>
        <v>60</v>
      </c>
      <c r="L59" s="22">
        <f t="shared" si="24"/>
        <v>54</v>
      </c>
      <c r="M59" s="22">
        <f t="shared" si="24"/>
        <v>88</v>
      </c>
      <c r="N59" s="22">
        <f t="shared" si="24"/>
        <v>56</v>
      </c>
      <c r="O59" s="22">
        <f t="shared" si="24"/>
        <v>76</v>
      </c>
      <c r="P59" s="22">
        <f t="shared" si="24"/>
        <v>58</v>
      </c>
      <c r="Q59" s="23">
        <f t="shared" si="24"/>
        <v>100</v>
      </c>
    </row>
    <row r="60" spans="1:19" x14ac:dyDescent="0.2">
      <c r="A60" s="2" t="s">
        <v>11</v>
      </c>
      <c r="B60" s="40">
        <f>VLOOKUP(Teams!A2,$C$115:$N$131,MATCH($S60,$C$115:$N$115,0),FALSE)</f>
        <v>93</v>
      </c>
      <c r="C60" s="41">
        <f>VLOOKUP(Teams!B2,$C$115:$N$131,MATCH($S60,$C$115:$N$115,0),FALSE)</f>
        <v>60</v>
      </c>
      <c r="D60" s="41">
        <f>VLOOKUP(Teams!C2,$C$115:$N$131,MATCH($S60,$C$115:$N$115,0),FALSE)</f>
        <v>102</v>
      </c>
      <c r="E60" s="41">
        <f>VLOOKUP(Teams!D2,$C$115:$N$131,MATCH($S60,$C$115:$N$115,0),FALSE)</f>
        <v>75</v>
      </c>
      <c r="F60" s="41">
        <f>VLOOKUP(Teams!E2,$C$115:$N$131,MATCH($S60,$C$115:$N$115,0),FALSE)</f>
        <v>82</v>
      </c>
      <c r="G60" s="41">
        <f>VLOOKUP(Teams!F2,$C$115:$N$131,MATCH($S60,$C$115:$N$115,0),FALSE)</f>
        <v>87</v>
      </c>
      <c r="H60" s="41">
        <f>VLOOKUP(Teams!G2,$C$115:$N$131,MATCH($S60,$C$115:$N$115,0),FALSE)</f>
        <v>80</v>
      </c>
      <c r="I60" s="41">
        <f>VLOOKUP(Teams!H2,$C$115:$N$131,MATCH($S60,$C$115:$N$115,0),FALSE)</f>
        <v>78</v>
      </c>
      <c r="J60" s="41">
        <f>VLOOKUP(Teams!I2,$C$115:$N$131,MATCH($S60,$C$115:$N$115,0),FALSE)</f>
        <v>77</v>
      </c>
      <c r="K60" s="41">
        <f>VLOOKUP(Teams!J2,$C$115:$N$131,MATCH($S60,$C$115:$N$115,0),FALSE)</f>
        <v>63</v>
      </c>
      <c r="L60" s="41">
        <f>VLOOKUP(Teams!K2,$C$115:$N$131,MATCH($S60,$C$115:$N$115,0),FALSE)</f>
        <v>67</v>
      </c>
      <c r="M60" s="41">
        <f>VLOOKUP(Teams!L2,$C$115:$N$131,MATCH($S60,$C$115:$N$115,0),FALSE)</f>
        <v>105</v>
      </c>
      <c r="N60" s="41">
        <f>VLOOKUP(Teams!M2,$C$115:$N$131,MATCH($S60,$C$115:$N$115,0),FALSE)</f>
        <v>65</v>
      </c>
      <c r="O60" s="41">
        <f>VLOOKUP(Teams!N2,$C$115:$N$131,MATCH($S60,$C$115:$N$115,0),FALSE)</f>
        <v>76</v>
      </c>
      <c r="P60" s="41">
        <f>VLOOKUP(Teams!O2,$C$115:$N$131,MATCH($S60,$C$115:$N$115,0),FALSE)</f>
        <v>81</v>
      </c>
      <c r="Q60" s="42">
        <f>VLOOKUP(Teams!P2,$C$115:$N$131,MATCH($S60,$C$115:$N$115,0),FALSE)</f>
        <v>105</v>
      </c>
      <c r="R60" s="8" t="s">
        <v>11</v>
      </c>
      <c r="S60" s="2" t="s">
        <v>44</v>
      </c>
    </row>
    <row r="61" spans="1:19" x14ac:dyDescent="0.2">
      <c r="B61" s="18">
        <f t="shared" ref="B61:Q61" si="25">RANK(B60,$B60:$Q60,0)</f>
        <v>4</v>
      </c>
      <c r="C61" s="19">
        <f t="shared" si="25"/>
        <v>16</v>
      </c>
      <c r="D61" s="19">
        <f t="shared" si="25"/>
        <v>3</v>
      </c>
      <c r="E61" s="19">
        <f t="shared" si="25"/>
        <v>12</v>
      </c>
      <c r="F61" s="19">
        <f t="shared" si="25"/>
        <v>6</v>
      </c>
      <c r="G61" s="19">
        <f t="shared" si="25"/>
        <v>5</v>
      </c>
      <c r="H61" s="19">
        <f t="shared" si="25"/>
        <v>8</v>
      </c>
      <c r="I61" s="19">
        <f t="shared" si="25"/>
        <v>9</v>
      </c>
      <c r="J61" s="19">
        <f t="shared" si="25"/>
        <v>10</v>
      </c>
      <c r="K61" s="19">
        <f t="shared" si="25"/>
        <v>15</v>
      </c>
      <c r="L61" s="19">
        <f t="shared" si="25"/>
        <v>13</v>
      </c>
      <c r="M61" s="19">
        <f t="shared" si="25"/>
        <v>1</v>
      </c>
      <c r="N61" s="19">
        <f t="shared" si="25"/>
        <v>14</v>
      </c>
      <c r="O61" s="19">
        <f t="shared" si="25"/>
        <v>11</v>
      </c>
      <c r="P61" s="19">
        <f t="shared" si="25"/>
        <v>7</v>
      </c>
      <c r="Q61" s="20">
        <f t="shared" si="25"/>
        <v>1</v>
      </c>
    </row>
    <row r="62" spans="1:19" x14ac:dyDescent="0.2">
      <c r="B62" s="21">
        <f t="shared" ref="B62:Q62" si="26">IF(B61=1,100, IF(B61=2,96, IF(B61=3,92,IF(B61=4,88,IF(B61=5,84,IF(B61=6,80,IF(B61=7,76,IF(B61=8,72,0))))))))+IF(B61=9,68,IF(B61=10,64,IF(B61=11,60,IF(B61=12,58,IF(B61=13,56,IF(B61=14,54,IF(B61=15,52,IF(B61=16,50,0))))))))</f>
        <v>88</v>
      </c>
      <c r="C62" s="22">
        <f t="shared" si="26"/>
        <v>50</v>
      </c>
      <c r="D62" s="22">
        <f t="shared" si="26"/>
        <v>92</v>
      </c>
      <c r="E62" s="22">
        <f t="shared" si="26"/>
        <v>58</v>
      </c>
      <c r="F62" s="22">
        <f t="shared" si="26"/>
        <v>80</v>
      </c>
      <c r="G62" s="22">
        <f t="shared" si="26"/>
        <v>84</v>
      </c>
      <c r="H62" s="22">
        <f t="shared" si="26"/>
        <v>72</v>
      </c>
      <c r="I62" s="22">
        <f t="shared" si="26"/>
        <v>68</v>
      </c>
      <c r="J62" s="22">
        <f t="shared" si="26"/>
        <v>64</v>
      </c>
      <c r="K62" s="22">
        <f t="shared" si="26"/>
        <v>52</v>
      </c>
      <c r="L62" s="22">
        <f t="shared" si="26"/>
        <v>56</v>
      </c>
      <c r="M62" s="22">
        <f t="shared" si="26"/>
        <v>100</v>
      </c>
      <c r="N62" s="22">
        <f t="shared" si="26"/>
        <v>54</v>
      </c>
      <c r="O62" s="22">
        <f t="shared" si="26"/>
        <v>60</v>
      </c>
      <c r="P62" s="22">
        <f t="shared" si="26"/>
        <v>76</v>
      </c>
      <c r="Q62" s="23">
        <f t="shared" si="26"/>
        <v>100</v>
      </c>
    </row>
    <row r="63" spans="1:19" x14ac:dyDescent="0.2">
      <c r="A63" s="2" t="s">
        <v>30</v>
      </c>
      <c r="B63" s="37">
        <f t="shared" ref="B63:Q63" si="27">(B65+B83)/B64</f>
        <v>1.0887096774193548</v>
      </c>
      <c r="C63" s="38">
        <f t="shared" si="27"/>
        <v>1.3525636602028845</v>
      </c>
      <c r="D63" s="38">
        <f t="shared" si="27"/>
        <v>1.2989241634215565</v>
      </c>
      <c r="E63" s="38">
        <f t="shared" si="27"/>
        <v>1.2646737646737647</v>
      </c>
      <c r="F63" s="38">
        <f t="shared" si="27"/>
        <v>1.1743554952510176</v>
      </c>
      <c r="G63" s="38">
        <f t="shared" si="27"/>
        <v>1.2233324331623008</v>
      </c>
      <c r="H63" s="38">
        <f t="shared" si="27"/>
        <v>1.203778677462888</v>
      </c>
      <c r="I63" s="38">
        <f t="shared" si="27"/>
        <v>1.4218954023778436</v>
      </c>
      <c r="J63" s="38">
        <f t="shared" si="27"/>
        <v>1.1742424242424243</v>
      </c>
      <c r="K63" s="38">
        <f t="shared" si="27"/>
        <v>1.3382028665931642</v>
      </c>
      <c r="L63" s="38">
        <f t="shared" si="27"/>
        <v>1.3762851267991776</v>
      </c>
      <c r="M63" s="38">
        <f t="shared" si="27"/>
        <v>1.0905377808032675</v>
      </c>
      <c r="N63" s="38">
        <f t="shared" si="27"/>
        <v>1.3755047106325706</v>
      </c>
      <c r="O63" s="38">
        <f t="shared" si="27"/>
        <v>1.1572479913577747</v>
      </c>
      <c r="P63" s="38">
        <f t="shared" si="27"/>
        <v>1.3755997258396162</v>
      </c>
      <c r="Q63" s="39">
        <f t="shared" si="27"/>
        <v>1.1488783140720598</v>
      </c>
      <c r="R63" s="8" t="s">
        <v>30</v>
      </c>
    </row>
    <row r="64" spans="1:19" ht="12.75" hidden="1" customHeight="1" x14ac:dyDescent="0.2">
      <c r="B64" s="18">
        <f>VLOOKUP(Teams!A2,$C$115:$N$131,MATCH($S64,$C$115:$N$115,0),FALSE)</f>
        <v>1488</v>
      </c>
      <c r="C64" s="19">
        <f>VLOOKUP(Teams!B2,$C$115:$N$131,MATCH($S64,$C$115:$N$115,0),FALSE)</f>
        <v>1449.1</v>
      </c>
      <c r="D64" s="19">
        <f>VLOOKUP(Teams!C2,$C$115:$N$131,MATCH($S64,$C$115:$N$115,0),FALSE)</f>
        <v>1515.1</v>
      </c>
      <c r="E64" s="19">
        <f>VLOOKUP(Teams!D2,$C$115:$N$131,MATCH($S64,$C$115:$N$115,0),FALSE)</f>
        <v>1465.2</v>
      </c>
      <c r="F64" s="19">
        <f>VLOOKUP(Teams!E2,$C$115:$N$131,MATCH($S64,$C$115:$N$115,0),FALSE)</f>
        <v>1474</v>
      </c>
      <c r="G64" s="19">
        <f>VLOOKUP(Teams!F2,$C$115:$N$131,MATCH($S64,$C$115:$N$115,0),FALSE)</f>
        <v>1481.2</v>
      </c>
      <c r="H64" s="19">
        <f>VLOOKUP(Teams!G2,$C$115:$N$131,MATCH($S64,$C$115:$N$115,0),FALSE)</f>
        <v>1482</v>
      </c>
      <c r="I64" s="19">
        <f>VLOOKUP(Teams!H2,$C$115:$N$131,MATCH($S64,$C$115:$N$115,0),FALSE)</f>
        <v>1455.1</v>
      </c>
      <c r="J64" s="19">
        <f>VLOOKUP(Teams!I2,$C$115:$N$131,MATCH($S64,$C$115:$N$115,0),FALSE)</f>
        <v>1452</v>
      </c>
      <c r="K64" s="19">
        <f>VLOOKUP(Teams!J2,$C$115:$N$131,MATCH($S64,$C$115:$N$115,0),FALSE)</f>
        <v>1451.2</v>
      </c>
      <c r="L64" s="19">
        <f>VLOOKUP(Teams!K2,$C$115:$N$131,MATCH($S64,$C$115:$N$115,0),FALSE)</f>
        <v>1459</v>
      </c>
      <c r="M64" s="19">
        <f>VLOOKUP(Teams!L2,$C$115:$N$131,MATCH($S64,$C$115:$N$115,0),FALSE)</f>
        <v>1469</v>
      </c>
      <c r="N64" s="19">
        <f>VLOOKUP(Teams!M2,$C$115:$N$131,MATCH($S64,$C$115:$N$115,0),FALSE)</f>
        <v>1486</v>
      </c>
      <c r="O64" s="19">
        <f>VLOOKUP(Teams!N2,$C$115:$N$131,MATCH($S64,$C$115:$N$115,0),FALSE)</f>
        <v>1481.1</v>
      </c>
      <c r="P64" s="19">
        <f>VLOOKUP(Teams!O2,$C$115:$N$131,MATCH($S64,$C$115:$N$115,0),FALSE)</f>
        <v>1459</v>
      </c>
      <c r="Q64" s="20">
        <f>VLOOKUP(Teams!P2,$C$115:$N$131,MATCH($S64,$C$115:$N$115,0),FALSE)</f>
        <v>1471</v>
      </c>
      <c r="S64" s="2" t="s">
        <v>46</v>
      </c>
    </row>
    <row r="65" spans="1:19" ht="12.75" hidden="1" customHeight="1" x14ac:dyDescent="0.2">
      <c r="B65" s="18">
        <f>VLOOKUP(Teams!A2,$C$115:$N$131,MATCH($S65,$C$115:$N$115,0),FALSE)</f>
        <v>1176</v>
      </c>
      <c r="C65" s="19">
        <f>VLOOKUP(Teams!B2,$C$115:$N$131,MATCH($S65,$C$115:$N$115,0),FALSE)</f>
        <v>1440</v>
      </c>
      <c r="D65" s="19">
        <f>VLOOKUP(Teams!C2,$C$115:$N$131,MATCH($S65,$C$115:$N$115,0),FALSE)</f>
        <v>1422</v>
      </c>
      <c r="E65" s="19">
        <f>VLOOKUP(Teams!D2,$C$115:$N$131,MATCH($S65,$C$115:$N$115,0),FALSE)</f>
        <v>1316</v>
      </c>
      <c r="F65" s="19">
        <f>VLOOKUP(Teams!E2,$C$115:$N$131,MATCH($S65,$C$115:$N$115,0),FALSE)</f>
        <v>1315</v>
      </c>
      <c r="G65" s="19">
        <f>VLOOKUP(Teams!F2,$C$115:$N$131,MATCH($S65,$C$115:$N$115,0),FALSE)</f>
        <v>1298</v>
      </c>
      <c r="H65" s="19">
        <f>VLOOKUP(Teams!G2,$C$115:$N$131,MATCH($S65,$C$115:$N$115,0),FALSE)</f>
        <v>1290</v>
      </c>
      <c r="I65" s="19">
        <f>VLOOKUP(Teams!H2,$C$115:$N$131,MATCH($S65,$C$115:$N$115,0),FALSE)</f>
        <v>1446</v>
      </c>
      <c r="J65" s="19">
        <f>VLOOKUP(Teams!I2,$C$115:$N$131,MATCH($S65,$C$115:$N$115,0),FALSE)</f>
        <v>1290</v>
      </c>
      <c r="K65" s="19">
        <f>VLOOKUP(Teams!J2,$C$115:$N$131,MATCH($S65,$C$115:$N$115,0),FALSE)</f>
        <v>1434</v>
      </c>
      <c r="L65" s="19">
        <f>VLOOKUP(Teams!K2,$C$115:$N$131,MATCH($S65,$C$115:$N$115,0),FALSE)</f>
        <v>1510</v>
      </c>
      <c r="M65" s="19">
        <f>VLOOKUP(Teams!L2,$C$115:$N$131,MATCH($S65,$C$115:$N$115,0),FALSE)</f>
        <v>1158</v>
      </c>
      <c r="N65" s="19">
        <f>VLOOKUP(Teams!M2,$C$115:$N$131,MATCH($S65,$C$115:$N$115,0),FALSE)</f>
        <v>1498</v>
      </c>
      <c r="O65" s="19">
        <f>VLOOKUP(Teams!N2,$C$115:$N$131,MATCH($S65,$C$115:$N$115,0),FALSE)</f>
        <v>1321</v>
      </c>
      <c r="P65" s="19">
        <f>VLOOKUP(Teams!O2,$C$115:$N$131,MATCH($S65,$C$115:$N$115,0),FALSE)</f>
        <v>1489</v>
      </c>
      <c r="Q65" s="20">
        <f>VLOOKUP(Teams!P2,$C$115:$N$131,MATCH($S65,$C$115:$N$115,0),FALSE)</f>
        <v>1246</v>
      </c>
      <c r="S65" s="2" t="s">
        <v>34</v>
      </c>
    </row>
    <row r="66" spans="1:19" x14ac:dyDescent="0.2">
      <c r="B66" s="18">
        <f t="shared" ref="B66:Q66" si="28">RANK(B63,$B63:$Q63,1)</f>
        <v>1</v>
      </c>
      <c r="C66" s="19">
        <f t="shared" si="28"/>
        <v>12</v>
      </c>
      <c r="D66" s="19">
        <f t="shared" si="28"/>
        <v>10</v>
      </c>
      <c r="E66" s="19">
        <f t="shared" si="28"/>
        <v>9</v>
      </c>
      <c r="F66" s="19">
        <f t="shared" si="28"/>
        <v>6</v>
      </c>
      <c r="G66" s="19">
        <f t="shared" si="28"/>
        <v>8</v>
      </c>
      <c r="H66" s="19">
        <f t="shared" si="28"/>
        <v>7</v>
      </c>
      <c r="I66" s="19">
        <f t="shared" si="28"/>
        <v>16</v>
      </c>
      <c r="J66" s="19">
        <f t="shared" si="28"/>
        <v>5</v>
      </c>
      <c r="K66" s="19">
        <f t="shared" si="28"/>
        <v>11</v>
      </c>
      <c r="L66" s="19">
        <f t="shared" si="28"/>
        <v>15</v>
      </c>
      <c r="M66" s="19">
        <f t="shared" si="28"/>
        <v>2</v>
      </c>
      <c r="N66" s="19">
        <f t="shared" si="28"/>
        <v>13</v>
      </c>
      <c r="O66" s="19">
        <f t="shared" si="28"/>
        <v>4</v>
      </c>
      <c r="P66" s="19">
        <f t="shared" si="28"/>
        <v>14</v>
      </c>
      <c r="Q66" s="20">
        <f t="shared" si="28"/>
        <v>3</v>
      </c>
    </row>
    <row r="67" spans="1:19" x14ac:dyDescent="0.2">
      <c r="B67" s="21">
        <f t="shared" ref="B67:Q67" si="29">IF(B66=1,100, IF(B66=2,96, IF(B66=3,92,IF(B66=4,88,IF(B66=5,84,IF(B66=6,80,IF(B66=7,76,IF(B66=8,72,0))))))))+IF(B66=9,68,IF(B66=10,64,IF(B66=11,60,IF(B66=12,58,IF(B66=13,56,IF(B66=14,54,IF(B66=15,52,IF(B66=16,50,0))))))))</f>
        <v>100</v>
      </c>
      <c r="C67" s="22">
        <f t="shared" si="29"/>
        <v>58</v>
      </c>
      <c r="D67" s="22">
        <f t="shared" si="29"/>
        <v>64</v>
      </c>
      <c r="E67" s="22">
        <f t="shared" si="29"/>
        <v>68</v>
      </c>
      <c r="F67" s="22">
        <f t="shared" si="29"/>
        <v>80</v>
      </c>
      <c r="G67" s="22">
        <f t="shared" si="29"/>
        <v>72</v>
      </c>
      <c r="H67" s="22">
        <f t="shared" si="29"/>
        <v>76</v>
      </c>
      <c r="I67" s="22">
        <f t="shared" si="29"/>
        <v>50</v>
      </c>
      <c r="J67" s="22">
        <f t="shared" si="29"/>
        <v>84</v>
      </c>
      <c r="K67" s="22">
        <f t="shared" si="29"/>
        <v>60</v>
      </c>
      <c r="L67" s="22">
        <f t="shared" si="29"/>
        <v>52</v>
      </c>
      <c r="M67" s="22">
        <f t="shared" si="29"/>
        <v>96</v>
      </c>
      <c r="N67" s="22">
        <f t="shared" si="29"/>
        <v>56</v>
      </c>
      <c r="O67" s="22">
        <f t="shared" si="29"/>
        <v>88</v>
      </c>
      <c r="P67" s="22">
        <f t="shared" si="29"/>
        <v>54</v>
      </c>
      <c r="Q67" s="23">
        <f t="shared" si="29"/>
        <v>92</v>
      </c>
    </row>
    <row r="68" spans="1:19" x14ac:dyDescent="0.2">
      <c r="A68" s="2" t="s">
        <v>17</v>
      </c>
      <c r="B68" s="40">
        <f>VLOOKUP(Teams!A2,$C$157:$O$173,MATCH($S68,$C$157:$O$157,0),FALSE)</f>
        <v>2</v>
      </c>
      <c r="C68" s="41">
        <f>VLOOKUP(Teams!B2,$C$157:$O$173,MATCH($S68,$C$157:$O$157,0),FALSE)</f>
        <v>4</v>
      </c>
      <c r="D68" s="41">
        <f>VLOOKUP(Teams!C2,$C$157:$O$173,MATCH($S68,$C$157:$O$157,0),FALSE)</f>
        <v>30</v>
      </c>
      <c r="E68" s="41">
        <f>VLOOKUP(Teams!D2,$C$157:$O$173,MATCH($S68,$C$157:$O$157,0),FALSE)</f>
        <v>9</v>
      </c>
      <c r="F68" s="41">
        <f>VLOOKUP(Teams!E2,$C$157:$O$173,MATCH($S68,$C$157:$O$157,0),FALSE)</f>
        <v>21</v>
      </c>
      <c r="G68" s="41">
        <f>VLOOKUP(Teams!F2,$C$157:$O$173,MATCH($S68,$C$157:$O$157,0),FALSE)</f>
        <v>26</v>
      </c>
      <c r="H68" s="41">
        <f>VLOOKUP(Teams!G2,$C$157:$O$173,MATCH($S68,$C$157:$O$157,0),FALSE)</f>
        <v>22</v>
      </c>
      <c r="I68" s="41">
        <f>VLOOKUP(Teams!H2,$C$157:$O$173,MATCH($S68,$C$157:$O$157,0),FALSE)</f>
        <v>5</v>
      </c>
      <c r="J68" s="41">
        <f>VLOOKUP(Teams!I2,$C$157:$O$173,MATCH($S68,$C$157:$O$157,0),FALSE)</f>
        <v>6</v>
      </c>
      <c r="K68" s="41">
        <f>VLOOKUP(Teams!J2,$C$157:$O$173,MATCH($S68,$C$157:$O$157,0),FALSE)</f>
        <v>1</v>
      </c>
      <c r="L68" s="41">
        <f>VLOOKUP(Teams!K2,$C$157:$O$173,MATCH($S68,$C$157:$O$157,0),FALSE)</f>
        <v>9</v>
      </c>
      <c r="M68" s="41">
        <f>VLOOKUP(Teams!L2,$C$157:$O$173,MATCH($S68,$C$157:$O$157,0),FALSE)</f>
        <v>13</v>
      </c>
      <c r="N68" s="41">
        <f>VLOOKUP(Teams!M2,$C$157:$O$173,MATCH($S68,$C$157:$O$157,0),FALSE)</f>
        <v>21</v>
      </c>
      <c r="O68" s="41">
        <f>VLOOKUP(Teams!N2,$C$157:$O$173,MATCH($S68,$C$157:$O$157,0),FALSE)</f>
        <v>12</v>
      </c>
      <c r="P68" s="41">
        <f>VLOOKUP(Teams!O2,$C$157:$O$173,MATCH($S68,$C$157:$O$157,0),FALSE)</f>
        <v>4</v>
      </c>
      <c r="Q68" s="42">
        <f>VLOOKUP(Teams!P2,$C$157:$O$173,MATCH($S68,$C$157:$O$157,0),FALSE)</f>
        <v>8</v>
      </c>
      <c r="R68" s="8" t="s">
        <v>17</v>
      </c>
      <c r="S68" s="2" t="s">
        <v>63</v>
      </c>
    </row>
    <row r="69" spans="1:19" x14ac:dyDescent="0.2">
      <c r="B69" s="18">
        <f t="shared" ref="B69:Q69" si="30">RANK(B68,$B68:$Q68,0)</f>
        <v>15</v>
      </c>
      <c r="C69" s="19">
        <f t="shared" si="30"/>
        <v>13</v>
      </c>
      <c r="D69" s="19">
        <f t="shared" si="30"/>
        <v>1</v>
      </c>
      <c r="E69" s="19">
        <f t="shared" si="30"/>
        <v>8</v>
      </c>
      <c r="F69" s="19">
        <f t="shared" si="30"/>
        <v>4</v>
      </c>
      <c r="G69" s="19">
        <f t="shared" si="30"/>
        <v>2</v>
      </c>
      <c r="H69" s="19">
        <f t="shared" si="30"/>
        <v>3</v>
      </c>
      <c r="I69" s="19">
        <f t="shared" si="30"/>
        <v>12</v>
      </c>
      <c r="J69" s="19">
        <f t="shared" si="30"/>
        <v>11</v>
      </c>
      <c r="K69" s="19">
        <f t="shared" si="30"/>
        <v>16</v>
      </c>
      <c r="L69" s="19">
        <f t="shared" si="30"/>
        <v>8</v>
      </c>
      <c r="M69" s="19">
        <f t="shared" si="30"/>
        <v>6</v>
      </c>
      <c r="N69" s="19">
        <f t="shared" si="30"/>
        <v>4</v>
      </c>
      <c r="O69" s="19">
        <f t="shared" si="30"/>
        <v>7</v>
      </c>
      <c r="P69" s="19">
        <f t="shared" si="30"/>
        <v>13</v>
      </c>
      <c r="Q69" s="20">
        <f t="shared" si="30"/>
        <v>10</v>
      </c>
    </row>
    <row r="70" spans="1:19" x14ac:dyDescent="0.2">
      <c r="B70" s="21">
        <f t="shared" ref="B70:Q70" si="31">IF(B69=1,100, IF(B69=2,96, IF(B69=3,92,IF(B69=4,88,IF(B69=5,84,IF(B69=6,80,IF(B69=7,76,IF(B69=8,72,0))))))))+IF(B69=9,68,IF(B69=10,64,IF(B69=11,60,IF(B69=12,58,IF(B69=13,56,IF(B69=14,54,IF(B69=15,52,IF(B69=16,50,0))))))))</f>
        <v>52</v>
      </c>
      <c r="C70" s="22">
        <f t="shared" si="31"/>
        <v>56</v>
      </c>
      <c r="D70" s="22">
        <f t="shared" si="31"/>
        <v>100</v>
      </c>
      <c r="E70" s="22">
        <f t="shared" si="31"/>
        <v>72</v>
      </c>
      <c r="F70" s="22">
        <f t="shared" si="31"/>
        <v>88</v>
      </c>
      <c r="G70" s="22">
        <f t="shared" si="31"/>
        <v>96</v>
      </c>
      <c r="H70" s="22">
        <f t="shared" si="31"/>
        <v>92</v>
      </c>
      <c r="I70" s="22">
        <f t="shared" si="31"/>
        <v>58</v>
      </c>
      <c r="J70" s="22">
        <f t="shared" si="31"/>
        <v>60</v>
      </c>
      <c r="K70" s="22">
        <f t="shared" si="31"/>
        <v>50</v>
      </c>
      <c r="L70" s="22">
        <f t="shared" si="31"/>
        <v>72</v>
      </c>
      <c r="M70" s="22">
        <f t="shared" si="31"/>
        <v>80</v>
      </c>
      <c r="N70" s="22">
        <f t="shared" si="31"/>
        <v>88</v>
      </c>
      <c r="O70" s="22">
        <f t="shared" si="31"/>
        <v>76</v>
      </c>
      <c r="P70" s="22">
        <f t="shared" si="31"/>
        <v>56</v>
      </c>
      <c r="Q70" s="23">
        <f t="shared" si="31"/>
        <v>64</v>
      </c>
    </row>
    <row r="71" spans="1:19" x14ac:dyDescent="0.2">
      <c r="A71" s="2" t="s">
        <v>18</v>
      </c>
      <c r="B71" s="40">
        <f>VLOOKUP(Teams!A2,$C$157:$O$173,MATCH($S71,$C$157:$O$157,0),FALSE)</f>
        <v>19</v>
      </c>
      <c r="C71" s="41">
        <f>VLOOKUP(Teams!B2,$C$157:$O$173,MATCH($S71,$C$157:$O$157,0),FALSE)</f>
        <v>7</v>
      </c>
      <c r="D71" s="41">
        <f>VLOOKUP(Teams!C2,$C$157:$O$173,MATCH($S71,$C$157:$O$157,0),FALSE)</f>
        <v>12</v>
      </c>
      <c r="E71" s="41">
        <f>VLOOKUP(Teams!D2,$C$157:$O$173,MATCH($S71,$C$157:$O$157,0),FALSE)</f>
        <v>12</v>
      </c>
      <c r="F71" s="41">
        <f>VLOOKUP(Teams!E2,$C$157:$O$173,MATCH($S71,$C$157:$O$157,0),FALSE)</f>
        <v>13</v>
      </c>
      <c r="G71" s="41">
        <f>VLOOKUP(Teams!F2,$C$157:$O$173,MATCH($S71,$C$157:$O$157,0),FALSE)</f>
        <v>16</v>
      </c>
      <c r="H71" s="41">
        <f>VLOOKUP(Teams!G2,$C$157:$O$173,MATCH($S71,$C$157:$O$157,0),FALSE)</f>
        <v>13</v>
      </c>
      <c r="I71" s="41">
        <f>VLOOKUP(Teams!H2,$C$157:$O$173,MATCH($S71,$C$157:$O$157,0),FALSE)</f>
        <v>4</v>
      </c>
      <c r="J71" s="41">
        <f>VLOOKUP(Teams!I2,$C$157:$O$173,MATCH($S71,$C$157:$O$157,0),FALSE)</f>
        <v>9</v>
      </c>
      <c r="K71" s="41">
        <f>VLOOKUP(Teams!J2,$C$157:$O$173,MATCH($S71,$C$157:$O$157,0),FALSE)</f>
        <v>9</v>
      </c>
      <c r="L71" s="41">
        <f>VLOOKUP(Teams!K2,$C$157:$O$173,MATCH($S71,$C$157:$O$157,0),FALSE)</f>
        <v>10</v>
      </c>
      <c r="M71" s="41">
        <f>VLOOKUP(Teams!L2,$C$157:$O$173,MATCH($S71,$C$157:$O$157,0),FALSE)</f>
        <v>13</v>
      </c>
      <c r="N71" s="41">
        <f>VLOOKUP(Teams!M2,$C$157:$O$173,MATCH($S71,$C$157:$O$157,0),FALSE)</f>
        <v>6</v>
      </c>
      <c r="O71" s="41">
        <f>VLOOKUP(Teams!N2,$C$157:$O$173,MATCH($S71,$C$157:$O$157,0),FALSE)</f>
        <v>17</v>
      </c>
      <c r="P71" s="41">
        <f>VLOOKUP(Teams!O2,$C$157:$O$173,MATCH($S71,$C$157:$O$157,0),FALSE)</f>
        <v>10</v>
      </c>
      <c r="Q71" s="42">
        <f>VLOOKUP(Teams!P2,$C$157:$O$173,MATCH($S71,$C$157:$O$157,0),FALSE)</f>
        <v>20</v>
      </c>
      <c r="R71" s="8" t="s">
        <v>18</v>
      </c>
      <c r="S71" s="2" t="s">
        <v>64</v>
      </c>
    </row>
    <row r="72" spans="1:19" x14ac:dyDescent="0.2">
      <c r="B72" s="18">
        <f t="shared" ref="B72:Q72" si="32">RANK(B71,$B71:$Q71,0)</f>
        <v>2</v>
      </c>
      <c r="C72" s="19">
        <f t="shared" si="32"/>
        <v>14</v>
      </c>
      <c r="D72" s="19">
        <f t="shared" si="32"/>
        <v>8</v>
      </c>
      <c r="E72" s="19">
        <f t="shared" si="32"/>
        <v>8</v>
      </c>
      <c r="F72" s="19">
        <f t="shared" si="32"/>
        <v>5</v>
      </c>
      <c r="G72" s="19">
        <f t="shared" si="32"/>
        <v>4</v>
      </c>
      <c r="H72" s="19">
        <f t="shared" si="32"/>
        <v>5</v>
      </c>
      <c r="I72" s="19">
        <f t="shared" si="32"/>
        <v>16</v>
      </c>
      <c r="J72" s="19">
        <f t="shared" si="32"/>
        <v>12</v>
      </c>
      <c r="K72" s="19">
        <f t="shared" si="32"/>
        <v>12</v>
      </c>
      <c r="L72" s="19">
        <f t="shared" si="32"/>
        <v>10</v>
      </c>
      <c r="M72" s="19">
        <f t="shared" si="32"/>
        <v>5</v>
      </c>
      <c r="N72" s="19">
        <f t="shared" si="32"/>
        <v>15</v>
      </c>
      <c r="O72" s="19">
        <f t="shared" si="32"/>
        <v>3</v>
      </c>
      <c r="P72" s="19">
        <f t="shared" si="32"/>
        <v>10</v>
      </c>
      <c r="Q72" s="20">
        <f t="shared" si="32"/>
        <v>1</v>
      </c>
    </row>
    <row r="73" spans="1:19" x14ac:dyDescent="0.2">
      <c r="B73" s="21">
        <f t="shared" ref="B73:Q73" si="33">IF(B72=1,100, IF(B72=2,96, IF(B72=3,92,IF(B72=4,88,IF(B72=5,84,IF(B72=6,80,IF(B72=7,76,IF(B72=8,72,0))))))))+IF(B72=9,68,IF(B72=10,64,IF(B72=11,60,IF(B72=12,58,IF(B72=13,56,IF(B72=14,54,IF(B72=15,52,IF(B72=16,50,0))))))))</f>
        <v>96</v>
      </c>
      <c r="C73" s="22">
        <f t="shared" si="33"/>
        <v>54</v>
      </c>
      <c r="D73" s="22">
        <f t="shared" si="33"/>
        <v>72</v>
      </c>
      <c r="E73" s="22">
        <f t="shared" si="33"/>
        <v>72</v>
      </c>
      <c r="F73" s="22">
        <f t="shared" si="33"/>
        <v>84</v>
      </c>
      <c r="G73" s="22">
        <f t="shared" si="33"/>
        <v>88</v>
      </c>
      <c r="H73" s="22">
        <f t="shared" si="33"/>
        <v>84</v>
      </c>
      <c r="I73" s="22">
        <f t="shared" si="33"/>
        <v>50</v>
      </c>
      <c r="J73" s="22">
        <f t="shared" si="33"/>
        <v>58</v>
      </c>
      <c r="K73" s="22">
        <f t="shared" si="33"/>
        <v>58</v>
      </c>
      <c r="L73" s="22">
        <f t="shared" si="33"/>
        <v>64</v>
      </c>
      <c r="M73" s="22">
        <f t="shared" si="33"/>
        <v>84</v>
      </c>
      <c r="N73" s="22">
        <f t="shared" si="33"/>
        <v>52</v>
      </c>
      <c r="O73" s="22">
        <f t="shared" si="33"/>
        <v>92</v>
      </c>
      <c r="P73" s="22">
        <f t="shared" si="33"/>
        <v>64</v>
      </c>
      <c r="Q73" s="23">
        <f t="shared" si="33"/>
        <v>100</v>
      </c>
    </row>
    <row r="74" spans="1:19" x14ac:dyDescent="0.2">
      <c r="A74" s="2" t="s">
        <v>13</v>
      </c>
      <c r="B74" s="40">
        <f>VLOOKUP(Teams!A2,$C$157:$O$173,MATCH($S74,$C$157:$O$157,0),FALSE)</f>
        <v>52</v>
      </c>
      <c r="C74" s="41">
        <f>VLOOKUP(Teams!B2,$C$157:$O$173,MATCH($S74,$C$157:$O$157,0),FALSE)</f>
        <v>30</v>
      </c>
      <c r="D74" s="41">
        <f>VLOOKUP(Teams!C2,$C$157:$O$173,MATCH($S74,$C$157:$O$157,0),FALSE)</f>
        <v>41</v>
      </c>
      <c r="E74" s="41">
        <f>VLOOKUP(Teams!D2,$C$157:$O$173,MATCH($S74,$C$157:$O$157,0),FALSE)</f>
        <v>44</v>
      </c>
      <c r="F74" s="41">
        <f>VLOOKUP(Teams!E2,$C$157:$O$173,MATCH($S74,$C$157:$O$157,0),FALSE)</f>
        <v>44</v>
      </c>
      <c r="G74" s="41">
        <f>VLOOKUP(Teams!F2,$C$157:$O$173,MATCH($S74,$C$157:$O$157,0),FALSE)</f>
        <v>48</v>
      </c>
      <c r="H74" s="41">
        <f>VLOOKUP(Teams!G2,$C$157:$O$173,MATCH($S74,$C$157:$O$157,0),FALSE)</f>
        <v>50</v>
      </c>
      <c r="I74" s="41">
        <f>VLOOKUP(Teams!H2,$C$157:$O$173,MATCH($S74,$C$157:$O$157,0),FALSE)</f>
        <v>53</v>
      </c>
      <c r="J74" s="41">
        <f>VLOOKUP(Teams!I2,$C$157:$O$173,MATCH($S74,$C$157:$O$157,0),FALSE)</f>
        <v>41</v>
      </c>
      <c r="K74" s="41">
        <f>VLOOKUP(Teams!J2,$C$157:$O$173,MATCH($S74,$C$157:$O$157,0),FALSE)</f>
        <v>40</v>
      </c>
      <c r="L74" s="41">
        <f>VLOOKUP(Teams!K2,$C$157:$O$173,MATCH($S74,$C$157:$O$157,0),FALSE)</f>
        <v>34</v>
      </c>
      <c r="M74" s="41">
        <f>VLOOKUP(Teams!L2,$C$157:$O$173,MATCH($S74,$C$157:$O$157,0),FALSE)</f>
        <v>57</v>
      </c>
      <c r="N74" s="41">
        <f>VLOOKUP(Teams!M2,$C$157:$O$173,MATCH($S74,$C$157:$O$157,0),FALSE)</f>
        <v>35</v>
      </c>
      <c r="O74" s="41">
        <f>VLOOKUP(Teams!N2,$C$157:$O$173,MATCH($S74,$C$157:$O$157,0),FALSE)</f>
        <v>37</v>
      </c>
      <c r="P74" s="41">
        <f>VLOOKUP(Teams!O2,$C$157:$O$173,MATCH($S74,$C$157:$O$157,0),FALSE)</f>
        <v>47</v>
      </c>
      <c r="Q74" s="42">
        <f>VLOOKUP(Teams!P2,$C$157:$O$173,MATCH($S74,$C$157:$O$157,0),FALSE)</f>
        <v>52</v>
      </c>
      <c r="R74" s="8" t="s">
        <v>13</v>
      </c>
      <c r="S74" s="2" t="s">
        <v>65</v>
      </c>
    </row>
    <row r="75" spans="1:19" x14ac:dyDescent="0.2">
      <c r="B75" s="18">
        <f t="shared" ref="B75:Q75" si="34">RANK(B74,$B74:$Q74,0)</f>
        <v>3</v>
      </c>
      <c r="C75" s="19">
        <f t="shared" si="34"/>
        <v>16</v>
      </c>
      <c r="D75" s="19">
        <f t="shared" si="34"/>
        <v>10</v>
      </c>
      <c r="E75" s="19">
        <f t="shared" si="34"/>
        <v>8</v>
      </c>
      <c r="F75" s="19">
        <f t="shared" si="34"/>
        <v>8</v>
      </c>
      <c r="G75" s="19">
        <f t="shared" si="34"/>
        <v>6</v>
      </c>
      <c r="H75" s="19">
        <f t="shared" si="34"/>
        <v>5</v>
      </c>
      <c r="I75" s="19">
        <f t="shared" si="34"/>
        <v>2</v>
      </c>
      <c r="J75" s="19">
        <f t="shared" si="34"/>
        <v>10</v>
      </c>
      <c r="K75" s="19">
        <f t="shared" si="34"/>
        <v>12</v>
      </c>
      <c r="L75" s="19">
        <f t="shared" si="34"/>
        <v>15</v>
      </c>
      <c r="M75" s="19">
        <f t="shared" si="34"/>
        <v>1</v>
      </c>
      <c r="N75" s="19">
        <f t="shared" si="34"/>
        <v>14</v>
      </c>
      <c r="O75" s="19">
        <f t="shared" si="34"/>
        <v>13</v>
      </c>
      <c r="P75" s="19">
        <f t="shared" si="34"/>
        <v>7</v>
      </c>
      <c r="Q75" s="20">
        <f t="shared" si="34"/>
        <v>3</v>
      </c>
    </row>
    <row r="76" spans="1:19" x14ac:dyDescent="0.2">
      <c r="B76" s="21">
        <f t="shared" ref="B76:Q76" si="35">IF(B75=1,100, IF(B75=2,96, IF(B75=3,92,IF(B75=4,88,IF(B75=5,84,IF(B75=6,80,IF(B75=7,76,IF(B75=8,72,0))))))))+IF(B75=9,68,IF(B75=10,64,IF(B75=11,60,IF(B75=12,58,IF(B75=13,56,IF(B75=14,54,IF(B75=15,52,IF(B75=16,50,0))))))))</f>
        <v>92</v>
      </c>
      <c r="C76" s="22">
        <f t="shared" si="35"/>
        <v>50</v>
      </c>
      <c r="D76" s="22">
        <f t="shared" si="35"/>
        <v>64</v>
      </c>
      <c r="E76" s="22">
        <f t="shared" si="35"/>
        <v>72</v>
      </c>
      <c r="F76" s="22">
        <f t="shared" si="35"/>
        <v>72</v>
      </c>
      <c r="G76" s="22">
        <f t="shared" si="35"/>
        <v>80</v>
      </c>
      <c r="H76" s="22">
        <f t="shared" si="35"/>
        <v>84</v>
      </c>
      <c r="I76" s="22">
        <f t="shared" si="35"/>
        <v>96</v>
      </c>
      <c r="J76" s="22">
        <f t="shared" si="35"/>
        <v>64</v>
      </c>
      <c r="K76" s="22">
        <f t="shared" si="35"/>
        <v>58</v>
      </c>
      <c r="L76" s="22">
        <f t="shared" si="35"/>
        <v>52</v>
      </c>
      <c r="M76" s="22">
        <f t="shared" si="35"/>
        <v>100</v>
      </c>
      <c r="N76" s="22">
        <f t="shared" si="35"/>
        <v>54</v>
      </c>
      <c r="O76" s="22">
        <f t="shared" si="35"/>
        <v>56</v>
      </c>
      <c r="P76" s="22">
        <f t="shared" si="35"/>
        <v>76</v>
      </c>
      <c r="Q76" s="23">
        <f t="shared" si="35"/>
        <v>92</v>
      </c>
    </row>
    <row r="77" spans="1:19" x14ac:dyDescent="0.2">
      <c r="A77" s="2" t="s">
        <v>7</v>
      </c>
      <c r="B77" s="40">
        <f>VLOOKUP(Teams!A2,$C$115:$N$131,MATCH($S77,$C$115:$N$115,0),FALSE)</f>
        <v>180</v>
      </c>
      <c r="C77" s="41">
        <f>VLOOKUP(Teams!B2,$C$115:$N$131,MATCH($S77,$C$115:$N$115,0),FALSE)</f>
        <v>246</v>
      </c>
      <c r="D77" s="41">
        <f>VLOOKUP(Teams!C2,$C$115:$N$131,MATCH($S77,$C$115:$N$115,0),FALSE)</f>
        <v>189</v>
      </c>
      <c r="E77" s="41">
        <f>VLOOKUP(Teams!D2,$C$115:$N$131,MATCH($S77,$C$115:$N$115,0),FALSE)</f>
        <v>196</v>
      </c>
      <c r="F77" s="41">
        <f>VLOOKUP(Teams!E2,$C$115:$N$131,MATCH($S77,$C$115:$N$115,0),FALSE)</f>
        <v>178</v>
      </c>
      <c r="G77" s="41">
        <f>VLOOKUP(Teams!F2,$C$115:$N$131,MATCH($S77,$C$115:$N$115,0),FALSE)</f>
        <v>186</v>
      </c>
      <c r="H77" s="41">
        <f>VLOOKUP(Teams!G2,$C$115:$N$131,MATCH($S77,$C$115:$N$115,0),FALSE)</f>
        <v>170</v>
      </c>
      <c r="I77" s="41">
        <f>VLOOKUP(Teams!H2,$C$115:$N$131,MATCH($S77,$C$115:$N$115,0),FALSE)</f>
        <v>212</v>
      </c>
      <c r="J77" s="41">
        <f>VLOOKUP(Teams!I2,$C$115:$N$131,MATCH($S77,$C$115:$N$115,0),FALSE)</f>
        <v>243</v>
      </c>
      <c r="K77" s="41">
        <f>VLOOKUP(Teams!J2,$C$115:$N$131,MATCH($S77,$C$115:$N$115,0),FALSE)</f>
        <v>191</v>
      </c>
      <c r="L77" s="41">
        <f>VLOOKUP(Teams!K2,$C$115:$N$131,MATCH($S77,$C$115:$N$115,0),FALSE)</f>
        <v>180</v>
      </c>
      <c r="M77" s="41">
        <f>VLOOKUP(Teams!L2,$C$115:$N$131,MATCH($S77,$C$115:$N$115,0),FALSE)</f>
        <v>170</v>
      </c>
      <c r="N77" s="41">
        <f>VLOOKUP(Teams!M2,$C$115:$N$131,MATCH($S77,$C$115:$N$115,0),FALSE)</f>
        <v>211</v>
      </c>
      <c r="O77" s="41">
        <f>VLOOKUP(Teams!N2,$C$115:$N$131,MATCH($S77,$C$115:$N$115,0),FALSE)</f>
        <v>228</v>
      </c>
      <c r="P77" s="41">
        <f>VLOOKUP(Teams!O2,$C$115:$N$131,MATCH($S77,$C$115:$N$115,0),FALSE)</f>
        <v>198</v>
      </c>
      <c r="Q77" s="42">
        <f>VLOOKUP(Teams!P2,$C$115:$N$131,MATCH($S77,$C$115:$N$115,0),FALSE)</f>
        <v>112</v>
      </c>
      <c r="R77" s="8" t="s">
        <v>7</v>
      </c>
      <c r="S77" s="2" t="s">
        <v>37</v>
      </c>
    </row>
    <row r="78" spans="1:19" x14ac:dyDescent="0.2">
      <c r="B78" s="18">
        <f t="shared" ref="B78:Q78" si="36">RANK(B77,$B77:$Q77,1)</f>
        <v>5</v>
      </c>
      <c r="C78" s="19">
        <f t="shared" si="36"/>
        <v>16</v>
      </c>
      <c r="D78" s="19">
        <f t="shared" si="36"/>
        <v>8</v>
      </c>
      <c r="E78" s="19">
        <f t="shared" si="36"/>
        <v>10</v>
      </c>
      <c r="F78" s="19">
        <f t="shared" si="36"/>
        <v>4</v>
      </c>
      <c r="G78" s="19">
        <f t="shared" si="36"/>
        <v>7</v>
      </c>
      <c r="H78" s="19">
        <f t="shared" si="36"/>
        <v>2</v>
      </c>
      <c r="I78" s="19">
        <f t="shared" si="36"/>
        <v>13</v>
      </c>
      <c r="J78" s="19">
        <f t="shared" si="36"/>
        <v>15</v>
      </c>
      <c r="K78" s="19">
        <f t="shared" si="36"/>
        <v>9</v>
      </c>
      <c r="L78" s="19">
        <f t="shared" si="36"/>
        <v>5</v>
      </c>
      <c r="M78" s="19">
        <f t="shared" si="36"/>
        <v>2</v>
      </c>
      <c r="N78" s="19">
        <f t="shared" si="36"/>
        <v>12</v>
      </c>
      <c r="O78" s="19">
        <f t="shared" si="36"/>
        <v>14</v>
      </c>
      <c r="P78" s="19">
        <f t="shared" si="36"/>
        <v>11</v>
      </c>
      <c r="Q78" s="20">
        <f t="shared" si="36"/>
        <v>1</v>
      </c>
    </row>
    <row r="79" spans="1:19" x14ac:dyDescent="0.2">
      <c r="B79" s="21">
        <f t="shared" ref="B79:Q79" si="37">IF(B78=1,100, IF(B78=2,96, IF(B78=3,92,IF(B78=4,88,IF(B78=5,84,IF(B78=6,80,IF(B78=7,76,IF(B78=8,72,0))))))))+IF(B78=9,68,IF(B78=10,64,IF(B78=11,60,IF(B78=12,58,IF(B78=13,56,IF(B78=14,54,IF(B78=15,52,IF(B78=16,50,0))))))))</f>
        <v>84</v>
      </c>
      <c r="C79" s="22">
        <f t="shared" si="37"/>
        <v>50</v>
      </c>
      <c r="D79" s="22">
        <f t="shared" si="37"/>
        <v>72</v>
      </c>
      <c r="E79" s="22">
        <f t="shared" si="37"/>
        <v>64</v>
      </c>
      <c r="F79" s="22">
        <f t="shared" si="37"/>
        <v>88</v>
      </c>
      <c r="G79" s="22">
        <f t="shared" si="37"/>
        <v>76</v>
      </c>
      <c r="H79" s="22">
        <f t="shared" si="37"/>
        <v>96</v>
      </c>
      <c r="I79" s="22">
        <f t="shared" si="37"/>
        <v>56</v>
      </c>
      <c r="J79" s="22">
        <f t="shared" si="37"/>
        <v>52</v>
      </c>
      <c r="K79" s="22">
        <f t="shared" si="37"/>
        <v>68</v>
      </c>
      <c r="L79" s="22">
        <f t="shared" si="37"/>
        <v>84</v>
      </c>
      <c r="M79" s="22">
        <f t="shared" si="37"/>
        <v>96</v>
      </c>
      <c r="N79" s="22">
        <f t="shared" si="37"/>
        <v>58</v>
      </c>
      <c r="O79" s="22">
        <f t="shared" si="37"/>
        <v>54</v>
      </c>
      <c r="P79" s="22">
        <f t="shared" si="37"/>
        <v>60</v>
      </c>
      <c r="Q79" s="23">
        <f t="shared" si="37"/>
        <v>100</v>
      </c>
    </row>
    <row r="80" spans="1:19" x14ac:dyDescent="0.2">
      <c r="A80" s="2" t="s">
        <v>19</v>
      </c>
      <c r="B80" s="40">
        <f>VLOOKUP(Teams!A2,$C$115:$N$131,MATCH($S80,$C$115:$N$115,0),FALSE)</f>
        <v>1497</v>
      </c>
      <c r="C80" s="41">
        <f>VLOOKUP(Teams!B2,$C$115:$N$131,MATCH($S80,$C$115:$N$115,0),FALSE)</f>
        <v>1593</v>
      </c>
      <c r="D80" s="41">
        <f>VLOOKUP(Teams!C2,$C$115:$N$131,MATCH($S80,$C$115:$N$115,0),FALSE)</f>
        <v>1204</v>
      </c>
      <c r="E80" s="41">
        <f>VLOOKUP(Teams!D2,$C$115:$N$131,MATCH($S80,$C$115:$N$115,0),FALSE)</f>
        <v>1312</v>
      </c>
      <c r="F80" s="41">
        <f>VLOOKUP(Teams!E2,$C$115:$N$131,MATCH($S80,$C$115:$N$115,0),FALSE)</f>
        <v>1401</v>
      </c>
      <c r="G80" s="41">
        <f>VLOOKUP(Teams!F2,$C$115:$N$131,MATCH($S80,$C$115:$N$115,0),FALSE)</f>
        <v>1303</v>
      </c>
      <c r="H80" s="41">
        <f>VLOOKUP(Teams!G2,$C$115:$N$131,MATCH($S80,$C$115:$N$115,0),FALSE)</f>
        <v>1285</v>
      </c>
      <c r="I80" s="41">
        <f>VLOOKUP(Teams!H2,$C$115:$N$131,MATCH($S80,$C$115:$N$115,0),FALSE)</f>
        <v>1315</v>
      </c>
      <c r="J80" s="41">
        <f>VLOOKUP(Teams!I2,$C$115:$N$131,MATCH($S80,$C$115:$N$115,0),FALSE)</f>
        <v>1297</v>
      </c>
      <c r="K80" s="41">
        <f>VLOOKUP(Teams!J2,$C$115:$N$131,MATCH($S80,$C$115:$N$115,0),FALSE)</f>
        <v>1227</v>
      </c>
      <c r="L80" s="41">
        <f>VLOOKUP(Teams!K2,$C$115:$N$131,MATCH($S80,$C$115:$N$115,0),FALSE)</f>
        <v>1400</v>
      </c>
      <c r="M80" s="41">
        <f>VLOOKUP(Teams!L2,$C$115:$N$131,MATCH($S80,$C$115:$N$115,0),FALSE)</f>
        <v>1444</v>
      </c>
      <c r="N80" s="41">
        <f>VLOOKUP(Teams!M2,$C$115:$N$131,MATCH($S80,$C$115:$N$115,0),FALSE)</f>
        <v>1388</v>
      </c>
      <c r="O80" s="41">
        <f>VLOOKUP(Teams!N2,$C$115:$N$131,MATCH($S80,$C$115:$N$115,0),FALSE)</f>
        <v>1478</v>
      </c>
      <c r="P80" s="41">
        <f>VLOOKUP(Teams!O2,$C$115:$N$131,MATCH($S80,$C$115:$N$115,0),FALSE)</f>
        <v>1354</v>
      </c>
      <c r="Q80" s="42">
        <f>VLOOKUP(Teams!P2,$C$115:$N$131,MATCH($S80,$C$115:$N$115,0),FALSE)</f>
        <v>1566</v>
      </c>
      <c r="R80" s="8" t="s">
        <v>19</v>
      </c>
      <c r="S80" s="2" t="s">
        <v>49</v>
      </c>
    </row>
    <row r="81" spans="1:19" x14ac:dyDescent="0.2">
      <c r="B81" s="18">
        <f t="shared" ref="B81:Q81" si="38">RANK(B80,$B80:$Q80,0)</f>
        <v>3</v>
      </c>
      <c r="C81" s="19">
        <f t="shared" si="38"/>
        <v>1</v>
      </c>
      <c r="D81" s="19">
        <f t="shared" si="38"/>
        <v>16</v>
      </c>
      <c r="E81" s="19">
        <f t="shared" si="38"/>
        <v>11</v>
      </c>
      <c r="F81" s="19">
        <f t="shared" si="38"/>
        <v>6</v>
      </c>
      <c r="G81" s="19">
        <f t="shared" si="38"/>
        <v>12</v>
      </c>
      <c r="H81" s="19">
        <f t="shared" si="38"/>
        <v>14</v>
      </c>
      <c r="I81" s="19">
        <f t="shared" si="38"/>
        <v>10</v>
      </c>
      <c r="J81" s="19">
        <f t="shared" si="38"/>
        <v>13</v>
      </c>
      <c r="K81" s="19">
        <f t="shared" si="38"/>
        <v>15</v>
      </c>
      <c r="L81" s="19">
        <f t="shared" si="38"/>
        <v>7</v>
      </c>
      <c r="M81" s="19">
        <f t="shared" si="38"/>
        <v>5</v>
      </c>
      <c r="N81" s="19">
        <f t="shared" si="38"/>
        <v>8</v>
      </c>
      <c r="O81" s="19">
        <f t="shared" si="38"/>
        <v>4</v>
      </c>
      <c r="P81" s="19">
        <f t="shared" si="38"/>
        <v>9</v>
      </c>
      <c r="Q81" s="20">
        <f t="shared" si="38"/>
        <v>2</v>
      </c>
    </row>
    <row r="82" spans="1:19" x14ac:dyDescent="0.2">
      <c r="B82" s="21">
        <f t="shared" ref="B82:Q82" si="39">IF(B81=1,100, IF(B81=2,96, IF(B81=3,92,IF(B81=4,88,IF(B81=5,84,IF(B81=6,80,IF(B81=7,76,IF(B81=8,72,0))))))))+IF(B81=9,68,IF(B81=10,64,IF(B81=11,60,IF(B81=12,58,IF(B81=13,56,IF(B81=14,54,IF(B81=15,52,IF(B81=16,50,0))))))))</f>
        <v>92</v>
      </c>
      <c r="C82" s="22">
        <f t="shared" si="39"/>
        <v>100</v>
      </c>
      <c r="D82" s="22">
        <f t="shared" si="39"/>
        <v>50</v>
      </c>
      <c r="E82" s="22">
        <f t="shared" si="39"/>
        <v>60</v>
      </c>
      <c r="F82" s="22">
        <f t="shared" si="39"/>
        <v>80</v>
      </c>
      <c r="G82" s="22">
        <f t="shared" si="39"/>
        <v>58</v>
      </c>
      <c r="H82" s="22">
        <f t="shared" si="39"/>
        <v>54</v>
      </c>
      <c r="I82" s="22">
        <f t="shared" si="39"/>
        <v>64</v>
      </c>
      <c r="J82" s="22">
        <f t="shared" si="39"/>
        <v>56</v>
      </c>
      <c r="K82" s="22">
        <f t="shared" si="39"/>
        <v>52</v>
      </c>
      <c r="L82" s="22">
        <f t="shared" si="39"/>
        <v>76</v>
      </c>
      <c r="M82" s="22">
        <f t="shared" si="39"/>
        <v>84</v>
      </c>
      <c r="N82" s="22">
        <f t="shared" si="39"/>
        <v>72</v>
      </c>
      <c r="O82" s="22">
        <f t="shared" si="39"/>
        <v>88</v>
      </c>
      <c r="P82" s="22">
        <f t="shared" si="39"/>
        <v>68</v>
      </c>
      <c r="Q82" s="23">
        <f t="shared" si="39"/>
        <v>96</v>
      </c>
    </row>
    <row r="83" spans="1:19" x14ac:dyDescent="0.2">
      <c r="A83" s="2" t="s">
        <v>20</v>
      </c>
      <c r="B83" s="40">
        <f>VLOOKUP(Teams!A2,$C$115:$N$131,MATCH($S83,$C$115:$N$115,0),FALSE)</f>
        <v>444</v>
      </c>
      <c r="C83" s="41">
        <f>VLOOKUP(Teams!B2,$C$115:$N$131,MATCH($S83,$C$115:$N$115,0),FALSE)</f>
        <v>520</v>
      </c>
      <c r="D83" s="41">
        <f>VLOOKUP(Teams!C2,$C$115:$N$131,MATCH($S83,$C$115:$N$115,0),FALSE)</f>
        <v>546</v>
      </c>
      <c r="E83" s="41">
        <f>VLOOKUP(Teams!D2,$C$115:$N$131,MATCH($S83,$C$115:$N$115,0),FALSE)</f>
        <v>537</v>
      </c>
      <c r="F83" s="41">
        <f>VLOOKUP(Teams!E2,$C$115:$N$131,MATCH($S83,$C$115:$N$115,0),FALSE)</f>
        <v>416</v>
      </c>
      <c r="G83" s="41">
        <f>VLOOKUP(Teams!F2,$C$115:$N$131,MATCH($S83,$C$115:$N$115,0),FALSE)</f>
        <v>514</v>
      </c>
      <c r="H83" s="41">
        <f>VLOOKUP(Teams!G2,$C$115:$N$131,MATCH($S83,$C$115:$N$115,0),FALSE)</f>
        <v>494</v>
      </c>
      <c r="I83" s="41">
        <f>VLOOKUP(Teams!H2,$C$115:$N$131,MATCH($S83,$C$115:$N$115,0),FALSE)</f>
        <v>623</v>
      </c>
      <c r="J83" s="41">
        <f>VLOOKUP(Teams!I2,$C$115:$N$131,MATCH($S83,$C$115:$N$115,0),FALSE)</f>
        <v>415</v>
      </c>
      <c r="K83" s="41">
        <f>VLOOKUP(Teams!J2,$C$115:$N$131,MATCH($S83,$C$115:$N$115,0),FALSE)</f>
        <v>508</v>
      </c>
      <c r="L83" s="41">
        <f>VLOOKUP(Teams!K2,$C$115:$N$131,MATCH($S83,$C$115:$N$115,0),FALSE)</f>
        <v>498</v>
      </c>
      <c r="M83" s="41">
        <f>VLOOKUP(Teams!L2,$C$115:$N$131,MATCH($S83,$C$115:$N$115,0),FALSE)</f>
        <v>444</v>
      </c>
      <c r="N83" s="41">
        <f>VLOOKUP(Teams!M2,$C$115:$N$131,MATCH($S83,$C$115:$N$115,0),FALSE)</f>
        <v>546</v>
      </c>
      <c r="O83" s="41">
        <f>VLOOKUP(Teams!N2,$C$115:$N$131,MATCH($S83,$C$115:$N$115,0),FALSE)</f>
        <v>393</v>
      </c>
      <c r="P83" s="41">
        <f>VLOOKUP(Teams!O2,$C$115:$N$131,MATCH($S83,$C$115:$N$115,0),FALSE)</f>
        <v>518</v>
      </c>
      <c r="Q83" s="42">
        <f>VLOOKUP(Teams!P2,$C$115:$N$131,MATCH($S83,$C$115:$N$115,0),FALSE)</f>
        <v>444</v>
      </c>
      <c r="R83" s="8" t="s">
        <v>20</v>
      </c>
      <c r="S83" s="2" t="s">
        <v>48</v>
      </c>
    </row>
    <row r="84" spans="1:19" x14ac:dyDescent="0.2">
      <c r="B84" s="18">
        <f t="shared" ref="B84:Q84" si="40">RANK(B83,$B83:$Q83,1)</f>
        <v>4</v>
      </c>
      <c r="C84" s="19">
        <f t="shared" si="40"/>
        <v>12</v>
      </c>
      <c r="D84" s="19">
        <f t="shared" si="40"/>
        <v>14</v>
      </c>
      <c r="E84" s="19">
        <f t="shared" si="40"/>
        <v>13</v>
      </c>
      <c r="F84" s="19">
        <f t="shared" si="40"/>
        <v>3</v>
      </c>
      <c r="G84" s="19">
        <f t="shared" si="40"/>
        <v>10</v>
      </c>
      <c r="H84" s="19">
        <f t="shared" si="40"/>
        <v>7</v>
      </c>
      <c r="I84" s="19">
        <f t="shared" si="40"/>
        <v>16</v>
      </c>
      <c r="J84" s="19">
        <f t="shared" si="40"/>
        <v>2</v>
      </c>
      <c r="K84" s="19">
        <f t="shared" si="40"/>
        <v>9</v>
      </c>
      <c r="L84" s="19">
        <f t="shared" si="40"/>
        <v>8</v>
      </c>
      <c r="M84" s="19">
        <f t="shared" si="40"/>
        <v>4</v>
      </c>
      <c r="N84" s="19">
        <f t="shared" si="40"/>
        <v>14</v>
      </c>
      <c r="O84" s="19">
        <f t="shared" si="40"/>
        <v>1</v>
      </c>
      <c r="P84" s="19">
        <f t="shared" si="40"/>
        <v>11</v>
      </c>
      <c r="Q84" s="20">
        <f t="shared" si="40"/>
        <v>4</v>
      </c>
    </row>
    <row r="85" spans="1:19" x14ac:dyDescent="0.2">
      <c r="B85" s="21">
        <f t="shared" ref="B85:Q85" si="41">IF(B84=1,100, IF(B84=2,96, IF(B84=3,92,IF(B84=4,88,IF(B84=5,84,IF(B84=6,80,IF(B84=7,76,IF(B84=8,72,0))))))))+IF(B84=9,68,IF(B84=10,64,IF(B84=11,60,IF(B84=12,58,IF(B84=13,56,IF(B84=14,54,IF(B84=15,52,IF(B84=16,50,0))))))))</f>
        <v>88</v>
      </c>
      <c r="C85" s="22">
        <f t="shared" si="41"/>
        <v>58</v>
      </c>
      <c r="D85" s="22">
        <f t="shared" si="41"/>
        <v>54</v>
      </c>
      <c r="E85" s="22">
        <f t="shared" si="41"/>
        <v>56</v>
      </c>
      <c r="F85" s="22">
        <f t="shared" si="41"/>
        <v>92</v>
      </c>
      <c r="G85" s="22">
        <f t="shared" si="41"/>
        <v>64</v>
      </c>
      <c r="H85" s="22">
        <f t="shared" si="41"/>
        <v>76</v>
      </c>
      <c r="I85" s="22">
        <f t="shared" si="41"/>
        <v>50</v>
      </c>
      <c r="J85" s="22">
        <f t="shared" si="41"/>
        <v>96</v>
      </c>
      <c r="K85" s="22">
        <f t="shared" si="41"/>
        <v>68</v>
      </c>
      <c r="L85" s="22">
        <f t="shared" si="41"/>
        <v>72</v>
      </c>
      <c r="M85" s="22">
        <f t="shared" si="41"/>
        <v>88</v>
      </c>
      <c r="N85" s="22">
        <f t="shared" si="41"/>
        <v>54</v>
      </c>
      <c r="O85" s="22">
        <f t="shared" si="41"/>
        <v>100</v>
      </c>
      <c r="P85" s="22">
        <f t="shared" si="41"/>
        <v>60</v>
      </c>
      <c r="Q85" s="23">
        <f t="shared" si="41"/>
        <v>88</v>
      </c>
    </row>
    <row r="86" spans="1:19" x14ac:dyDescent="0.2">
      <c r="A86" s="2" t="s">
        <v>14</v>
      </c>
      <c r="B86" s="14">
        <f>VLOOKUP(Teams!A2,$C$115:$N$131,MATCH($S86,$C$115:$N$115,0),FALSE)</f>
        <v>0.216</v>
      </c>
      <c r="C86" s="15">
        <f>VLOOKUP(Teams!B2,$C$115:$N$131,MATCH($S86,$C$115:$N$115,0),FALSE)</f>
        <v>0.255</v>
      </c>
      <c r="D86" s="15">
        <f>VLOOKUP(Teams!C2,$C$115:$N$131,MATCH($S86,$C$115:$N$115,0),FALSE)</f>
        <v>0.245</v>
      </c>
      <c r="E86" s="15">
        <f>VLOOKUP(Teams!D2,$C$115:$N$131,MATCH($S86,$C$115:$N$115,0),FALSE)</f>
        <v>0.23799999999999999</v>
      </c>
      <c r="F86" s="15">
        <f>VLOOKUP(Teams!E2,$C$115:$N$131,MATCH($S86,$C$115:$N$115,0),FALSE)</f>
        <v>0.23599999999999999</v>
      </c>
      <c r="G86" s="15">
        <f>VLOOKUP(Teams!F2,$C$115:$N$131,MATCH($S86,$C$115:$N$115,0),FALSE)</f>
        <v>0.23499999999999999</v>
      </c>
      <c r="H86" s="15">
        <f>VLOOKUP(Teams!G2,$C$115:$N$131,MATCH($S86,$C$115:$N$115,0),FALSE)</f>
        <v>0.23200000000000001</v>
      </c>
      <c r="I86" s="15">
        <f>VLOOKUP(Teams!H2,$C$115:$N$131,MATCH($S86,$C$115:$N$115,0),FALSE)</f>
        <v>0.25700000000000001</v>
      </c>
      <c r="J86" s="15">
        <f>VLOOKUP(Teams!I2,$C$115:$N$131,MATCH($S86,$C$115:$N$115,0),FALSE)</f>
        <v>0.23499999999999999</v>
      </c>
      <c r="K86" s="15">
        <f>VLOOKUP(Teams!J2,$C$115:$N$131,MATCH($S86,$C$115:$N$115,0),FALSE)</f>
        <v>0.25600000000000001</v>
      </c>
      <c r="L86" s="15">
        <f>VLOOKUP(Teams!K2,$C$115:$N$131,MATCH($S86,$C$115:$N$115,0),FALSE)</f>
        <v>0.26500000000000001</v>
      </c>
      <c r="M86" s="15">
        <f>VLOOKUP(Teams!L2,$C$115:$N$131,MATCH($S86,$C$115:$N$115,0),FALSE)</f>
        <v>0.215</v>
      </c>
      <c r="N86" s="15">
        <f>VLOOKUP(Teams!M2,$C$115:$N$131,MATCH($S86,$C$115:$N$115,0),FALSE)</f>
        <v>0.26100000000000001</v>
      </c>
      <c r="O86" s="15">
        <f>VLOOKUP(Teams!N2,$C$115:$N$131,MATCH($S86,$C$115:$N$115,0),FALSE)</f>
        <v>0.23599999999999999</v>
      </c>
      <c r="P86" s="15">
        <f>VLOOKUP(Teams!O2,$C$115:$N$131,MATCH($S86,$C$115:$N$115,0),FALSE)</f>
        <v>0.26400000000000001</v>
      </c>
      <c r="Q86" s="16">
        <f>VLOOKUP(Teams!P2,$C$115:$N$131,MATCH($S86,$C$115:$N$115,0),FALSE)</f>
        <v>0.22700000000000001</v>
      </c>
      <c r="R86" s="8" t="s">
        <v>14</v>
      </c>
      <c r="S86" s="2" t="s">
        <v>50</v>
      </c>
    </row>
    <row r="87" spans="1:19" x14ac:dyDescent="0.2">
      <c r="B87" s="18">
        <f>RANK(B86,$B86:$Q86,1)</f>
        <v>2</v>
      </c>
      <c r="C87" s="19">
        <f t="shared" ref="C87:Q87" si="42">RANK(C86,$B86:$Q86,1)</f>
        <v>11</v>
      </c>
      <c r="D87" s="19">
        <f t="shared" si="42"/>
        <v>10</v>
      </c>
      <c r="E87" s="19">
        <f t="shared" si="42"/>
        <v>9</v>
      </c>
      <c r="F87" s="19">
        <f t="shared" si="42"/>
        <v>7</v>
      </c>
      <c r="G87" s="19">
        <f t="shared" si="42"/>
        <v>5</v>
      </c>
      <c r="H87" s="19">
        <f t="shared" si="42"/>
        <v>4</v>
      </c>
      <c r="I87" s="19">
        <f t="shared" si="42"/>
        <v>13</v>
      </c>
      <c r="J87" s="19">
        <f t="shared" si="42"/>
        <v>5</v>
      </c>
      <c r="K87" s="19">
        <f t="shared" si="42"/>
        <v>12</v>
      </c>
      <c r="L87" s="19">
        <f t="shared" si="42"/>
        <v>16</v>
      </c>
      <c r="M87" s="19">
        <f t="shared" si="42"/>
        <v>1</v>
      </c>
      <c r="N87" s="19">
        <f t="shared" si="42"/>
        <v>14</v>
      </c>
      <c r="O87" s="19">
        <f t="shared" si="42"/>
        <v>7</v>
      </c>
      <c r="P87" s="19">
        <f t="shared" si="42"/>
        <v>15</v>
      </c>
      <c r="Q87" s="20">
        <f t="shared" si="42"/>
        <v>3</v>
      </c>
    </row>
    <row r="88" spans="1:19" x14ac:dyDescent="0.2">
      <c r="B88" s="21">
        <f t="shared" ref="B88:Q88" si="43">IF(B87=1,100, IF(B87=2,96, IF(B87=3,92,IF(B87=4,88,IF(B87=5,84,IF(B87=6,80,IF(B87=7,76,IF(B87=8,72,0))))))))+IF(B87=9,68,IF(B87=10,64,IF(B87=11,60,IF(B87=12,58,IF(B87=13,56,IF(B87=14,54,IF(B87=15,52,IF(B87=16,50,0))))))))</f>
        <v>96</v>
      </c>
      <c r="C88" s="22">
        <f t="shared" si="43"/>
        <v>60</v>
      </c>
      <c r="D88" s="22">
        <f t="shared" si="43"/>
        <v>64</v>
      </c>
      <c r="E88" s="22">
        <f t="shared" si="43"/>
        <v>68</v>
      </c>
      <c r="F88" s="22">
        <f t="shared" si="43"/>
        <v>76</v>
      </c>
      <c r="G88" s="22">
        <f t="shared" si="43"/>
        <v>84</v>
      </c>
      <c r="H88" s="22">
        <f t="shared" si="43"/>
        <v>88</v>
      </c>
      <c r="I88" s="22">
        <f t="shared" si="43"/>
        <v>56</v>
      </c>
      <c r="J88" s="22">
        <f t="shared" si="43"/>
        <v>84</v>
      </c>
      <c r="K88" s="22">
        <f t="shared" si="43"/>
        <v>58</v>
      </c>
      <c r="L88" s="22">
        <f t="shared" si="43"/>
        <v>50</v>
      </c>
      <c r="M88" s="22">
        <f t="shared" si="43"/>
        <v>100</v>
      </c>
      <c r="N88" s="22">
        <f t="shared" si="43"/>
        <v>54</v>
      </c>
      <c r="O88" s="22">
        <f t="shared" si="43"/>
        <v>76</v>
      </c>
      <c r="P88" s="22">
        <f t="shared" si="43"/>
        <v>52</v>
      </c>
      <c r="Q88" s="23">
        <f t="shared" si="43"/>
        <v>92</v>
      </c>
    </row>
    <row r="89" spans="1:19" x14ac:dyDescent="0.2">
      <c r="B89" s="27"/>
      <c r="C89" s="27"/>
      <c r="D89" s="27"/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</row>
    <row r="90" spans="1:19" x14ac:dyDescent="0.2">
      <c r="B90" s="28">
        <f>B88+B85+B82+B79+B76+B73+B70+B67+B62+B59</f>
        <v>884</v>
      </c>
      <c r="C90" s="29">
        <f t="shared" ref="C90:Q90" si="44">C88+C85+C82+C79+C76+C73+C70+C67+C62+C59</f>
        <v>586</v>
      </c>
      <c r="D90" s="29">
        <f t="shared" si="44"/>
        <v>696</v>
      </c>
      <c r="E90" s="29">
        <f t="shared" si="44"/>
        <v>658</v>
      </c>
      <c r="F90" s="29">
        <f t="shared" si="44"/>
        <v>824</v>
      </c>
      <c r="G90" s="29">
        <f t="shared" si="44"/>
        <v>782</v>
      </c>
      <c r="H90" s="29">
        <f t="shared" si="44"/>
        <v>814</v>
      </c>
      <c r="I90" s="29">
        <f t="shared" si="44"/>
        <v>600</v>
      </c>
      <c r="J90" s="29">
        <f t="shared" si="44"/>
        <v>690</v>
      </c>
      <c r="K90" s="29">
        <f t="shared" si="44"/>
        <v>584</v>
      </c>
      <c r="L90" s="29">
        <f t="shared" si="44"/>
        <v>632</v>
      </c>
      <c r="M90" s="29">
        <f t="shared" si="44"/>
        <v>916</v>
      </c>
      <c r="N90" s="29">
        <f t="shared" si="44"/>
        <v>598</v>
      </c>
      <c r="O90" s="29">
        <f t="shared" si="44"/>
        <v>766</v>
      </c>
      <c r="P90" s="29">
        <f t="shared" si="44"/>
        <v>624</v>
      </c>
      <c r="Q90" s="30">
        <f t="shared" si="44"/>
        <v>924</v>
      </c>
    </row>
    <row r="91" spans="1:19" ht="15.75" x14ac:dyDescent="0.25">
      <c r="A91" s="10"/>
      <c r="B91" s="31" t="str">
        <f>Teams!A1</f>
        <v>ARZ</v>
      </c>
      <c r="C91" s="32" t="str">
        <f>Teams!B1</f>
        <v>BTR</v>
      </c>
      <c r="D91" s="32" t="str">
        <f>Teams!C1</f>
        <v>CDK</v>
      </c>
      <c r="E91" s="32" t="str">
        <f>Teams!D1</f>
        <v>CHB</v>
      </c>
      <c r="F91" s="32" t="str">
        <f>Teams!E1</f>
        <v>DET</v>
      </c>
      <c r="G91" s="32" t="str">
        <f>Teams!F1</f>
        <v>HUD</v>
      </c>
      <c r="H91" s="32" t="str">
        <f>Teams!G1</f>
        <v>MAM</v>
      </c>
      <c r="I91" s="32" t="str">
        <f>Teams!H1</f>
        <v>MLL</v>
      </c>
      <c r="J91" s="32" t="str">
        <f>Teams!I1</f>
        <v>NYU</v>
      </c>
      <c r="K91" s="32" t="str">
        <f>Teams!J1</f>
        <v>PCR</v>
      </c>
      <c r="L91" s="32" t="str">
        <f>Teams!K1</f>
        <v>PMV</v>
      </c>
      <c r="M91" s="32" t="str">
        <f>Teams!L1</f>
        <v>PRT</v>
      </c>
      <c r="N91" s="32" t="str">
        <f>Teams!M1</f>
        <v>SEA</v>
      </c>
      <c r="O91" s="32" t="str">
        <f>Teams!N1</f>
        <v>SPS</v>
      </c>
      <c r="P91" s="32" t="str">
        <f>Teams!O1</f>
        <v>SBS</v>
      </c>
      <c r="Q91" s="33" t="str">
        <f>Teams!P1</f>
        <v>TDR</v>
      </c>
      <c r="R91" s="12"/>
    </row>
    <row r="93" spans="1:19" x14ac:dyDescent="0.2"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</row>
    <row r="94" spans="1:19" x14ac:dyDescent="0.2">
      <c r="B94" t="s">
        <v>31</v>
      </c>
      <c r="C94"/>
      <c r="D94" t="s">
        <v>32</v>
      </c>
      <c r="E94" t="s">
        <v>76</v>
      </c>
      <c r="F94" t="s">
        <v>33</v>
      </c>
      <c r="G94" t="s">
        <v>34</v>
      </c>
      <c r="H94" t="s">
        <v>35</v>
      </c>
      <c r="I94" t="s">
        <v>36</v>
      </c>
      <c r="J94" t="s">
        <v>37</v>
      </c>
      <c r="K94" t="s">
        <v>38</v>
      </c>
      <c r="L94" t="s">
        <v>39</v>
      </c>
      <c r="M94" t="s">
        <v>40</v>
      </c>
      <c r="N94" t="s">
        <v>41</v>
      </c>
    </row>
    <row r="95" spans="1:19" x14ac:dyDescent="0.2">
      <c r="B95">
        <v>2023</v>
      </c>
      <c r="C95" t="s">
        <v>80</v>
      </c>
      <c r="D95">
        <v>0.26300000000000001</v>
      </c>
      <c r="E95">
        <v>5634</v>
      </c>
      <c r="F95">
        <v>767</v>
      </c>
      <c r="G95">
        <v>1480</v>
      </c>
      <c r="H95">
        <v>299</v>
      </c>
      <c r="I95">
        <v>22</v>
      </c>
      <c r="J95">
        <v>258</v>
      </c>
      <c r="K95">
        <v>741</v>
      </c>
      <c r="L95">
        <v>66</v>
      </c>
      <c r="M95">
        <v>17</v>
      </c>
      <c r="N95">
        <v>49</v>
      </c>
    </row>
    <row r="96" spans="1:19" x14ac:dyDescent="0.2">
      <c r="B96">
        <v>2023</v>
      </c>
      <c r="C96" t="s">
        <v>98</v>
      </c>
      <c r="D96">
        <v>0.26100000000000001</v>
      </c>
      <c r="E96">
        <v>5653</v>
      </c>
      <c r="F96">
        <v>727</v>
      </c>
      <c r="G96">
        <v>1473</v>
      </c>
      <c r="H96">
        <v>369</v>
      </c>
      <c r="I96">
        <v>19</v>
      </c>
      <c r="J96">
        <v>178</v>
      </c>
      <c r="K96">
        <v>702</v>
      </c>
      <c r="L96">
        <v>43</v>
      </c>
      <c r="M96">
        <v>10</v>
      </c>
      <c r="N96">
        <v>90</v>
      </c>
    </row>
    <row r="97" spans="2:14" x14ac:dyDescent="0.2">
      <c r="B97">
        <v>2023</v>
      </c>
      <c r="C97" t="s">
        <v>87</v>
      </c>
      <c r="D97">
        <v>0.25700000000000001</v>
      </c>
      <c r="E97">
        <v>5577</v>
      </c>
      <c r="F97">
        <v>771</v>
      </c>
      <c r="G97">
        <v>1431</v>
      </c>
      <c r="H97">
        <v>336</v>
      </c>
      <c r="I97">
        <v>27</v>
      </c>
      <c r="J97">
        <v>216</v>
      </c>
      <c r="K97">
        <v>743</v>
      </c>
      <c r="L97">
        <v>203</v>
      </c>
      <c r="M97">
        <v>46</v>
      </c>
      <c r="N97">
        <v>81</v>
      </c>
    </row>
    <row r="98" spans="2:14" x14ac:dyDescent="0.2">
      <c r="B98">
        <v>2023</v>
      </c>
      <c r="C98" t="s">
        <v>97</v>
      </c>
      <c r="D98">
        <v>0.254</v>
      </c>
      <c r="E98">
        <v>5625</v>
      </c>
      <c r="F98">
        <v>722</v>
      </c>
      <c r="G98">
        <v>1428</v>
      </c>
      <c r="H98">
        <v>246</v>
      </c>
      <c r="I98">
        <v>31</v>
      </c>
      <c r="J98">
        <v>220</v>
      </c>
      <c r="K98">
        <v>700</v>
      </c>
      <c r="L98">
        <v>73</v>
      </c>
      <c r="M98">
        <v>15</v>
      </c>
      <c r="N98">
        <v>95</v>
      </c>
    </row>
    <row r="99" spans="2:14" x14ac:dyDescent="0.2">
      <c r="B99">
        <v>2023</v>
      </c>
      <c r="C99" t="s">
        <v>89</v>
      </c>
      <c r="D99">
        <v>0.252</v>
      </c>
      <c r="E99">
        <v>5726</v>
      </c>
      <c r="F99">
        <v>708</v>
      </c>
      <c r="G99">
        <v>1445</v>
      </c>
      <c r="H99">
        <v>281</v>
      </c>
      <c r="I99">
        <v>19</v>
      </c>
      <c r="J99">
        <v>210</v>
      </c>
      <c r="K99">
        <v>677</v>
      </c>
      <c r="L99">
        <v>70</v>
      </c>
      <c r="M99">
        <v>24</v>
      </c>
      <c r="N99">
        <v>81</v>
      </c>
    </row>
    <row r="100" spans="2:14" x14ac:dyDescent="0.2">
      <c r="B100">
        <v>2023</v>
      </c>
      <c r="C100" t="s">
        <v>43</v>
      </c>
      <c r="D100">
        <v>0.249</v>
      </c>
      <c r="E100">
        <v>5610</v>
      </c>
      <c r="F100">
        <v>610</v>
      </c>
      <c r="G100">
        <v>1399</v>
      </c>
      <c r="H100">
        <v>323</v>
      </c>
      <c r="I100">
        <v>32</v>
      </c>
      <c r="J100">
        <v>121</v>
      </c>
      <c r="K100">
        <v>577</v>
      </c>
      <c r="L100">
        <v>18</v>
      </c>
      <c r="M100">
        <v>7</v>
      </c>
      <c r="N100">
        <v>84</v>
      </c>
    </row>
    <row r="101" spans="2:14" x14ac:dyDescent="0.2">
      <c r="B101">
        <v>2023</v>
      </c>
      <c r="C101" t="s">
        <v>102</v>
      </c>
      <c r="D101">
        <v>0.249</v>
      </c>
      <c r="E101">
        <v>5778</v>
      </c>
      <c r="F101">
        <v>800</v>
      </c>
      <c r="G101">
        <v>1440</v>
      </c>
      <c r="H101">
        <v>251</v>
      </c>
      <c r="I101">
        <v>23</v>
      </c>
      <c r="J101">
        <v>227</v>
      </c>
      <c r="K101">
        <v>765</v>
      </c>
      <c r="L101">
        <v>56</v>
      </c>
      <c r="M101">
        <v>15</v>
      </c>
      <c r="N101">
        <v>71</v>
      </c>
    </row>
    <row r="102" spans="2:14" x14ac:dyDescent="0.2">
      <c r="B102">
        <v>2023</v>
      </c>
      <c r="C102" t="s">
        <v>82</v>
      </c>
      <c r="D102">
        <v>0.24299999999999999</v>
      </c>
      <c r="E102">
        <v>5575</v>
      </c>
      <c r="F102">
        <v>647</v>
      </c>
      <c r="G102">
        <v>1355</v>
      </c>
      <c r="H102">
        <v>264</v>
      </c>
      <c r="I102">
        <v>22</v>
      </c>
      <c r="J102">
        <v>169</v>
      </c>
      <c r="K102">
        <v>618</v>
      </c>
      <c r="L102">
        <v>91</v>
      </c>
      <c r="M102">
        <v>35</v>
      </c>
      <c r="N102">
        <v>76</v>
      </c>
    </row>
    <row r="103" spans="2:14" x14ac:dyDescent="0.2">
      <c r="B103">
        <v>2023</v>
      </c>
      <c r="C103" t="s">
        <v>52</v>
      </c>
      <c r="D103">
        <v>0.24199999999999999</v>
      </c>
      <c r="E103">
        <v>5587</v>
      </c>
      <c r="F103">
        <v>711</v>
      </c>
      <c r="G103">
        <v>1351</v>
      </c>
      <c r="H103">
        <v>252</v>
      </c>
      <c r="I103">
        <v>33</v>
      </c>
      <c r="J103">
        <v>197</v>
      </c>
      <c r="K103">
        <v>688</v>
      </c>
      <c r="L103">
        <v>64</v>
      </c>
      <c r="M103">
        <v>25</v>
      </c>
      <c r="N103">
        <v>72</v>
      </c>
    </row>
    <row r="104" spans="2:14" x14ac:dyDescent="0.2">
      <c r="B104">
        <v>2023</v>
      </c>
      <c r="C104" t="s">
        <v>91</v>
      </c>
      <c r="D104">
        <v>0.24099999999999999</v>
      </c>
      <c r="E104">
        <v>5590</v>
      </c>
      <c r="F104">
        <v>642</v>
      </c>
      <c r="G104">
        <v>1347</v>
      </c>
      <c r="H104">
        <v>285</v>
      </c>
      <c r="I104">
        <v>24</v>
      </c>
      <c r="J104">
        <v>182</v>
      </c>
      <c r="K104">
        <v>606</v>
      </c>
      <c r="L104">
        <v>62</v>
      </c>
      <c r="M104">
        <v>27</v>
      </c>
      <c r="N104">
        <v>60</v>
      </c>
    </row>
    <row r="105" spans="2:14" x14ac:dyDescent="0.2">
      <c r="B105">
        <v>2023</v>
      </c>
      <c r="C105" t="s">
        <v>101</v>
      </c>
      <c r="D105">
        <v>0.23699999999999999</v>
      </c>
      <c r="E105">
        <v>5501</v>
      </c>
      <c r="F105">
        <v>605</v>
      </c>
      <c r="G105">
        <v>1303</v>
      </c>
      <c r="H105">
        <v>219</v>
      </c>
      <c r="I105">
        <v>18</v>
      </c>
      <c r="J105">
        <v>174</v>
      </c>
      <c r="K105">
        <v>579</v>
      </c>
      <c r="L105">
        <v>101</v>
      </c>
      <c r="M105">
        <v>40</v>
      </c>
      <c r="N105">
        <v>86</v>
      </c>
    </row>
    <row r="106" spans="2:14" x14ac:dyDescent="0.2">
      <c r="B106">
        <v>2023</v>
      </c>
      <c r="C106" t="s">
        <v>42</v>
      </c>
      <c r="D106">
        <v>0.23699999999999999</v>
      </c>
      <c r="E106">
        <v>5586</v>
      </c>
      <c r="F106">
        <v>707</v>
      </c>
      <c r="G106">
        <v>1322</v>
      </c>
      <c r="H106">
        <v>242</v>
      </c>
      <c r="I106">
        <v>19</v>
      </c>
      <c r="J106">
        <v>238</v>
      </c>
      <c r="K106">
        <v>679</v>
      </c>
      <c r="L106">
        <v>69</v>
      </c>
      <c r="M106">
        <v>27</v>
      </c>
      <c r="N106">
        <v>63</v>
      </c>
    </row>
    <row r="107" spans="2:14" x14ac:dyDescent="0.2">
      <c r="B107">
        <v>2023</v>
      </c>
      <c r="C107" t="s">
        <v>99</v>
      </c>
      <c r="D107">
        <v>0.23300000000000001</v>
      </c>
      <c r="E107">
        <v>5523</v>
      </c>
      <c r="F107">
        <v>584</v>
      </c>
      <c r="G107">
        <v>1285</v>
      </c>
      <c r="H107">
        <v>257</v>
      </c>
      <c r="I107">
        <v>30</v>
      </c>
      <c r="J107">
        <v>153</v>
      </c>
      <c r="K107">
        <v>557</v>
      </c>
      <c r="L107">
        <v>73</v>
      </c>
      <c r="M107">
        <v>42</v>
      </c>
      <c r="N107">
        <v>109</v>
      </c>
    </row>
    <row r="108" spans="2:14" x14ac:dyDescent="0.2">
      <c r="B108">
        <v>2023</v>
      </c>
      <c r="C108" t="s">
        <v>51</v>
      </c>
      <c r="D108">
        <v>0.23200000000000001</v>
      </c>
      <c r="E108">
        <v>5503</v>
      </c>
      <c r="F108">
        <v>671</v>
      </c>
      <c r="G108">
        <v>1275</v>
      </c>
      <c r="H108">
        <v>217</v>
      </c>
      <c r="I108">
        <v>35</v>
      </c>
      <c r="J108">
        <v>225</v>
      </c>
      <c r="K108">
        <v>655</v>
      </c>
      <c r="L108">
        <v>42</v>
      </c>
      <c r="M108">
        <v>11</v>
      </c>
      <c r="N108">
        <v>62</v>
      </c>
    </row>
    <row r="109" spans="2:14" x14ac:dyDescent="0.2">
      <c r="B109">
        <v>2023</v>
      </c>
      <c r="C109" t="s">
        <v>92</v>
      </c>
      <c r="D109">
        <v>0.218</v>
      </c>
      <c r="E109">
        <v>5349</v>
      </c>
      <c r="F109">
        <v>568</v>
      </c>
      <c r="G109">
        <v>1166</v>
      </c>
      <c r="H109">
        <v>213</v>
      </c>
      <c r="I109">
        <v>26</v>
      </c>
      <c r="J109">
        <v>135</v>
      </c>
      <c r="K109">
        <v>527</v>
      </c>
      <c r="L109">
        <v>103</v>
      </c>
      <c r="M109">
        <v>43</v>
      </c>
      <c r="N109">
        <v>86</v>
      </c>
    </row>
    <row r="110" spans="2:14" x14ac:dyDescent="0.2">
      <c r="B110">
        <v>2023</v>
      </c>
      <c r="C110" t="s">
        <v>85</v>
      </c>
      <c r="D110">
        <v>0.20899999999999999</v>
      </c>
      <c r="E110">
        <v>5508</v>
      </c>
      <c r="F110">
        <v>560</v>
      </c>
      <c r="G110">
        <v>1149</v>
      </c>
      <c r="H110">
        <v>241</v>
      </c>
      <c r="I110">
        <v>26</v>
      </c>
      <c r="J110">
        <v>187</v>
      </c>
      <c r="K110">
        <v>535</v>
      </c>
      <c r="L110">
        <v>53</v>
      </c>
      <c r="M110">
        <v>19</v>
      </c>
      <c r="N110">
        <v>54</v>
      </c>
    </row>
    <row r="111" spans="2:14" x14ac:dyDescent="0.2">
      <c r="B111"/>
      <c r="C111"/>
      <c r="D111"/>
      <c r="E111"/>
      <c r="F111"/>
      <c r="G111"/>
      <c r="H111"/>
      <c r="I111"/>
      <c r="J111"/>
      <c r="K111"/>
      <c r="L111"/>
      <c r="M111"/>
      <c r="N111"/>
    </row>
    <row r="112" spans="2:14" x14ac:dyDescent="0.2">
      <c r="B112" s="45"/>
      <c r="C112"/>
      <c r="D112">
        <v>0.24199999999999999</v>
      </c>
      <c r="E112">
        <v>89325</v>
      </c>
      <c r="F112">
        <v>10800</v>
      </c>
      <c r="G112">
        <v>21649</v>
      </c>
      <c r="H112">
        <v>4295</v>
      </c>
      <c r="I112">
        <v>406</v>
      </c>
      <c r="J112">
        <v>3090</v>
      </c>
      <c r="K112">
        <v>10349</v>
      </c>
      <c r="L112">
        <v>1187</v>
      </c>
      <c r="M112">
        <v>403</v>
      </c>
      <c r="N112">
        <v>1219</v>
      </c>
    </row>
    <row r="113" spans="2:14" x14ac:dyDescent="0.2">
      <c r="H113" s="34"/>
      <c r="I113" s="34"/>
      <c r="J113" s="34"/>
      <c r="K113" s="34"/>
      <c r="L113" s="34"/>
      <c r="M113" s="34"/>
    </row>
    <row r="114" spans="2:14" x14ac:dyDescent="0.2">
      <c r="H114" s="34"/>
      <c r="I114" s="34"/>
      <c r="J114" s="34"/>
      <c r="K114" s="34"/>
      <c r="L114" s="34"/>
      <c r="M114" s="34"/>
    </row>
    <row r="115" spans="2:14" x14ac:dyDescent="0.2">
      <c r="B115" t="s">
        <v>31</v>
      </c>
      <c r="C115"/>
      <c r="D115" t="s">
        <v>12</v>
      </c>
      <c r="E115" t="s">
        <v>44</v>
      </c>
      <c r="F115" t="s">
        <v>45</v>
      </c>
      <c r="G115" t="s">
        <v>46</v>
      </c>
      <c r="H115" t="s">
        <v>34</v>
      </c>
      <c r="I115" t="s">
        <v>33</v>
      </c>
      <c r="J115" t="s">
        <v>47</v>
      </c>
      <c r="K115" t="s">
        <v>37</v>
      </c>
      <c r="L115" t="s">
        <v>48</v>
      </c>
      <c r="M115" t="s">
        <v>49</v>
      </c>
      <c r="N115" t="s">
        <v>50</v>
      </c>
    </row>
    <row r="116" spans="2:14" x14ac:dyDescent="0.2">
      <c r="B116">
        <v>2023</v>
      </c>
      <c r="C116" t="s">
        <v>87</v>
      </c>
      <c r="D116">
        <v>2.94</v>
      </c>
      <c r="E116">
        <v>105</v>
      </c>
      <c r="F116">
        <v>57</v>
      </c>
      <c r="G116">
        <v>1471</v>
      </c>
      <c r="H116">
        <v>1246</v>
      </c>
      <c r="I116">
        <v>507</v>
      </c>
      <c r="J116">
        <v>480</v>
      </c>
      <c r="K116">
        <v>112</v>
      </c>
      <c r="L116">
        <v>444</v>
      </c>
      <c r="M116">
        <v>1566</v>
      </c>
      <c r="N116">
        <v>0.22700000000000001</v>
      </c>
    </row>
    <row r="117" spans="2:14" x14ac:dyDescent="0.2">
      <c r="B117">
        <v>2023</v>
      </c>
      <c r="C117" t="s">
        <v>42</v>
      </c>
      <c r="D117">
        <v>3.21</v>
      </c>
      <c r="E117">
        <v>93</v>
      </c>
      <c r="F117">
        <v>69</v>
      </c>
      <c r="G117">
        <v>1488</v>
      </c>
      <c r="H117">
        <v>1176</v>
      </c>
      <c r="I117">
        <v>559</v>
      </c>
      <c r="J117">
        <v>530</v>
      </c>
      <c r="K117">
        <v>180</v>
      </c>
      <c r="L117">
        <v>444</v>
      </c>
      <c r="M117">
        <v>1497</v>
      </c>
      <c r="N117">
        <v>0.216</v>
      </c>
    </row>
    <row r="118" spans="2:14" x14ac:dyDescent="0.2">
      <c r="B118">
        <v>2023</v>
      </c>
      <c r="C118" t="s">
        <v>91</v>
      </c>
      <c r="D118">
        <v>3.38</v>
      </c>
      <c r="E118">
        <v>80</v>
      </c>
      <c r="F118">
        <v>82</v>
      </c>
      <c r="G118">
        <v>1482</v>
      </c>
      <c r="H118">
        <v>1290</v>
      </c>
      <c r="I118">
        <v>596</v>
      </c>
      <c r="J118">
        <v>557</v>
      </c>
      <c r="K118">
        <v>170</v>
      </c>
      <c r="L118">
        <v>494</v>
      </c>
      <c r="M118">
        <v>1285</v>
      </c>
      <c r="N118">
        <v>0.23200000000000001</v>
      </c>
    </row>
    <row r="119" spans="2:14" x14ac:dyDescent="0.2">
      <c r="B119">
        <v>2023</v>
      </c>
      <c r="C119" t="s">
        <v>80</v>
      </c>
      <c r="D119">
        <v>3.42</v>
      </c>
      <c r="E119">
        <v>105</v>
      </c>
      <c r="F119">
        <v>57</v>
      </c>
      <c r="G119">
        <v>1469</v>
      </c>
      <c r="H119">
        <v>1158</v>
      </c>
      <c r="I119">
        <v>593</v>
      </c>
      <c r="J119">
        <v>559</v>
      </c>
      <c r="K119">
        <v>170</v>
      </c>
      <c r="L119">
        <v>444</v>
      </c>
      <c r="M119">
        <v>1444</v>
      </c>
      <c r="N119">
        <v>0.215</v>
      </c>
    </row>
    <row r="120" spans="2:14" x14ac:dyDescent="0.2">
      <c r="B120">
        <v>2023</v>
      </c>
      <c r="C120" t="s">
        <v>43</v>
      </c>
      <c r="D120">
        <v>3.46</v>
      </c>
      <c r="E120">
        <v>82</v>
      </c>
      <c r="F120">
        <v>80</v>
      </c>
      <c r="G120">
        <v>1474</v>
      </c>
      <c r="H120">
        <v>1315</v>
      </c>
      <c r="I120">
        <v>606</v>
      </c>
      <c r="J120">
        <v>567</v>
      </c>
      <c r="K120">
        <v>178</v>
      </c>
      <c r="L120">
        <v>416</v>
      </c>
      <c r="M120">
        <v>1401</v>
      </c>
      <c r="N120">
        <v>0.23599999999999999</v>
      </c>
    </row>
    <row r="121" spans="2:14" x14ac:dyDescent="0.2">
      <c r="B121">
        <v>2023</v>
      </c>
      <c r="C121" t="s">
        <v>52</v>
      </c>
      <c r="D121">
        <v>3.54</v>
      </c>
      <c r="E121">
        <v>87</v>
      </c>
      <c r="F121">
        <v>75</v>
      </c>
      <c r="G121">
        <v>1481.2</v>
      </c>
      <c r="H121">
        <v>1298</v>
      </c>
      <c r="I121">
        <v>628</v>
      </c>
      <c r="J121">
        <v>583</v>
      </c>
      <c r="K121">
        <v>186</v>
      </c>
      <c r="L121">
        <v>514</v>
      </c>
      <c r="M121">
        <v>1303</v>
      </c>
      <c r="N121">
        <v>0.23499999999999999</v>
      </c>
    </row>
    <row r="122" spans="2:14" x14ac:dyDescent="0.2">
      <c r="B122">
        <v>2023</v>
      </c>
      <c r="C122" s="45" t="s">
        <v>89</v>
      </c>
      <c r="D122">
        <v>3.75</v>
      </c>
      <c r="E122">
        <v>76</v>
      </c>
      <c r="F122">
        <v>86</v>
      </c>
      <c r="G122">
        <v>1481.1</v>
      </c>
      <c r="H122">
        <v>1321</v>
      </c>
      <c r="I122">
        <v>669</v>
      </c>
      <c r="J122">
        <v>618</v>
      </c>
      <c r="K122">
        <v>228</v>
      </c>
      <c r="L122">
        <v>393</v>
      </c>
      <c r="M122">
        <v>1478</v>
      </c>
      <c r="N122">
        <v>0.23599999999999999</v>
      </c>
    </row>
    <row r="123" spans="2:14" x14ac:dyDescent="0.2">
      <c r="B123">
        <v>2023</v>
      </c>
      <c r="C123" t="s">
        <v>51</v>
      </c>
      <c r="D123">
        <v>3.94</v>
      </c>
      <c r="E123">
        <v>77</v>
      </c>
      <c r="F123">
        <v>85</v>
      </c>
      <c r="G123">
        <v>1452</v>
      </c>
      <c r="H123">
        <v>1290</v>
      </c>
      <c r="I123">
        <v>663</v>
      </c>
      <c r="J123">
        <v>635</v>
      </c>
      <c r="K123">
        <v>243</v>
      </c>
      <c r="L123">
        <v>415</v>
      </c>
      <c r="M123">
        <v>1297</v>
      </c>
      <c r="N123">
        <v>0.23499999999999999</v>
      </c>
    </row>
    <row r="124" spans="2:14" x14ac:dyDescent="0.2">
      <c r="B124">
        <v>2023</v>
      </c>
      <c r="C124" t="s">
        <v>82</v>
      </c>
      <c r="D124">
        <v>3.96</v>
      </c>
      <c r="E124">
        <v>75</v>
      </c>
      <c r="F124">
        <v>87</v>
      </c>
      <c r="G124">
        <v>1465.2</v>
      </c>
      <c r="H124">
        <v>1316</v>
      </c>
      <c r="I124">
        <v>690</v>
      </c>
      <c r="J124">
        <v>645</v>
      </c>
      <c r="K124">
        <v>196</v>
      </c>
      <c r="L124">
        <v>537</v>
      </c>
      <c r="M124">
        <v>1312</v>
      </c>
      <c r="N124">
        <v>0.23799999999999999</v>
      </c>
    </row>
    <row r="125" spans="2:14" x14ac:dyDescent="0.2">
      <c r="B125">
        <v>2023</v>
      </c>
      <c r="C125" t="s">
        <v>102</v>
      </c>
      <c r="D125">
        <v>3.99</v>
      </c>
      <c r="E125">
        <v>102</v>
      </c>
      <c r="F125">
        <v>60</v>
      </c>
      <c r="G125">
        <v>1515.1</v>
      </c>
      <c r="H125">
        <v>1422</v>
      </c>
      <c r="I125">
        <v>713</v>
      </c>
      <c r="J125">
        <v>672</v>
      </c>
      <c r="K125">
        <v>189</v>
      </c>
      <c r="L125">
        <v>546</v>
      </c>
      <c r="M125">
        <v>1204</v>
      </c>
      <c r="N125">
        <v>0.245</v>
      </c>
    </row>
    <row r="126" spans="2:14" x14ac:dyDescent="0.2">
      <c r="B126">
        <v>2023</v>
      </c>
      <c r="C126" t="s">
        <v>92</v>
      </c>
      <c r="D126">
        <v>4.09</v>
      </c>
      <c r="E126">
        <v>63</v>
      </c>
      <c r="F126">
        <v>99</v>
      </c>
      <c r="G126">
        <v>1451.2</v>
      </c>
      <c r="H126">
        <v>1434</v>
      </c>
      <c r="I126">
        <v>703</v>
      </c>
      <c r="J126">
        <v>659</v>
      </c>
      <c r="K126">
        <v>191</v>
      </c>
      <c r="L126">
        <v>508</v>
      </c>
      <c r="M126">
        <v>1227</v>
      </c>
      <c r="N126">
        <v>0.25600000000000001</v>
      </c>
    </row>
    <row r="127" spans="2:14" x14ac:dyDescent="0.2">
      <c r="B127">
        <v>2023</v>
      </c>
      <c r="C127" t="s">
        <v>98</v>
      </c>
      <c r="D127">
        <v>4.32</v>
      </c>
      <c r="E127">
        <v>81</v>
      </c>
      <c r="F127">
        <v>81</v>
      </c>
      <c r="G127">
        <v>1459</v>
      </c>
      <c r="H127">
        <v>1489</v>
      </c>
      <c r="I127">
        <v>751</v>
      </c>
      <c r="J127">
        <v>700</v>
      </c>
      <c r="K127">
        <v>198</v>
      </c>
      <c r="L127">
        <v>518</v>
      </c>
      <c r="M127">
        <v>1354</v>
      </c>
      <c r="N127">
        <v>0.26400000000000001</v>
      </c>
    </row>
    <row r="128" spans="2:14" x14ac:dyDescent="0.2">
      <c r="B128">
        <v>2023</v>
      </c>
      <c r="C128" t="s">
        <v>85</v>
      </c>
      <c r="D128">
        <v>4.37</v>
      </c>
      <c r="E128">
        <v>65</v>
      </c>
      <c r="F128">
        <v>97</v>
      </c>
      <c r="G128">
        <v>1486</v>
      </c>
      <c r="H128">
        <v>1498</v>
      </c>
      <c r="I128">
        <v>749</v>
      </c>
      <c r="J128">
        <v>722</v>
      </c>
      <c r="K128">
        <v>211</v>
      </c>
      <c r="L128">
        <v>546</v>
      </c>
      <c r="M128">
        <v>1388</v>
      </c>
      <c r="N128">
        <v>0.26100000000000001</v>
      </c>
    </row>
    <row r="129" spans="2:17" x14ac:dyDescent="0.2">
      <c r="B129">
        <v>2023</v>
      </c>
      <c r="C129" t="s">
        <v>101</v>
      </c>
      <c r="D129">
        <v>4.42</v>
      </c>
      <c r="E129">
        <v>67</v>
      </c>
      <c r="F129">
        <v>95</v>
      </c>
      <c r="G129">
        <v>1459</v>
      </c>
      <c r="H129">
        <v>1510</v>
      </c>
      <c r="I129">
        <v>767</v>
      </c>
      <c r="J129">
        <v>716</v>
      </c>
      <c r="K129">
        <v>180</v>
      </c>
      <c r="L129">
        <v>498</v>
      </c>
      <c r="M129">
        <v>1400</v>
      </c>
      <c r="N129">
        <v>0.26500000000000001</v>
      </c>
    </row>
    <row r="130" spans="2:17" x14ac:dyDescent="0.2">
      <c r="B130">
        <v>2023</v>
      </c>
      <c r="C130" t="s">
        <v>97</v>
      </c>
      <c r="D130">
        <v>4.4800000000000004</v>
      </c>
      <c r="E130">
        <v>78</v>
      </c>
      <c r="F130">
        <v>84</v>
      </c>
      <c r="G130">
        <v>1455.1</v>
      </c>
      <c r="H130">
        <v>1446</v>
      </c>
      <c r="I130">
        <v>786</v>
      </c>
      <c r="J130">
        <v>725</v>
      </c>
      <c r="K130">
        <v>212</v>
      </c>
      <c r="L130">
        <v>623</v>
      </c>
      <c r="M130">
        <v>1315</v>
      </c>
      <c r="N130">
        <v>0.25700000000000001</v>
      </c>
    </row>
    <row r="131" spans="2:17" x14ac:dyDescent="0.2">
      <c r="B131">
        <v>2023</v>
      </c>
      <c r="C131" t="s">
        <v>99</v>
      </c>
      <c r="D131">
        <v>4.58</v>
      </c>
      <c r="E131">
        <v>60</v>
      </c>
      <c r="F131">
        <v>102</v>
      </c>
      <c r="G131">
        <v>1449.1</v>
      </c>
      <c r="H131">
        <v>1440</v>
      </c>
      <c r="I131">
        <v>820</v>
      </c>
      <c r="J131">
        <v>738</v>
      </c>
      <c r="K131">
        <v>246</v>
      </c>
      <c r="L131">
        <v>520</v>
      </c>
      <c r="M131">
        <v>1593</v>
      </c>
      <c r="N131">
        <v>0.255</v>
      </c>
    </row>
    <row r="132" spans="2:17" x14ac:dyDescent="0.2">
      <c r="B132"/>
      <c r="C132"/>
      <c r="D132"/>
      <c r="E132"/>
      <c r="F132"/>
      <c r="G132"/>
      <c r="H132"/>
      <c r="I132"/>
      <c r="J132"/>
      <c r="K132"/>
      <c r="L132"/>
      <c r="M132"/>
      <c r="N132"/>
    </row>
    <row r="133" spans="2:17" x14ac:dyDescent="0.2">
      <c r="B133" s="45"/>
      <c r="C133"/>
      <c r="D133">
        <v>3.86</v>
      </c>
      <c r="E133">
        <v>1296</v>
      </c>
      <c r="F133">
        <v>1296</v>
      </c>
      <c r="G133">
        <v>23540.1</v>
      </c>
      <c r="H133">
        <v>21649</v>
      </c>
      <c r="I133">
        <v>10800</v>
      </c>
      <c r="J133">
        <v>10106</v>
      </c>
      <c r="K133">
        <v>3090</v>
      </c>
      <c r="L133">
        <v>7860</v>
      </c>
      <c r="M133">
        <v>22064</v>
      </c>
      <c r="N133">
        <v>0.24199999999999999</v>
      </c>
    </row>
    <row r="136" spans="2:17" x14ac:dyDescent="0.2">
      <c r="B136" t="s">
        <v>31</v>
      </c>
      <c r="C136"/>
      <c r="D136" t="s">
        <v>53</v>
      </c>
      <c r="E136" t="s">
        <v>75</v>
      </c>
      <c r="F136" t="s">
        <v>86</v>
      </c>
      <c r="G136" t="s">
        <v>54</v>
      </c>
      <c r="H136" t="s">
        <v>48</v>
      </c>
      <c r="I136" t="s">
        <v>55</v>
      </c>
      <c r="J136" t="s">
        <v>49</v>
      </c>
      <c r="K136" t="s">
        <v>56</v>
      </c>
      <c r="L136" t="s">
        <v>57</v>
      </c>
      <c r="M136" t="s">
        <v>58</v>
      </c>
      <c r="N136" t="s">
        <v>59</v>
      </c>
      <c r="O136" t="s">
        <v>60</v>
      </c>
      <c r="P136" t="s">
        <v>61</v>
      </c>
      <c r="Q136" t="s">
        <v>62</v>
      </c>
    </row>
    <row r="137" spans="2:17" x14ac:dyDescent="0.2">
      <c r="B137">
        <v>2023</v>
      </c>
      <c r="C137" t="s">
        <v>3</v>
      </c>
      <c r="D137">
        <v>0.311</v>
      </c>
      <c r="E137">
        <v>0.41499999999999998</v>
      </c>
      <c r="F137">
        <v>0.72599999999999998</v>
      </c>
      <c r="G137">
        <v>162</v>
      </c>
      <c r="H137">
        <v>558</v>
      </c>
      <c r="I137">
        <v>24</v>
      </c>
      <c r="J137">
        <v>1458</v>
      </c>
      <c r="K137">
        <v>56</v>
      </c>
      <c r="L137">
        <v>6</v>
      </c>
      <c r="M137">
        <v>24</v>
      </c>
      <c r="N137">
        <v>127</v>
      </c>
      <c r="O137">
        <v>2316</v>
      </c>
      <c r="P137">
        <v>120</v>
      </c>
      <c r="Q137">
        <v>118</v>
      </c>
    </row>
    <row r="138" spans="2:17" x14ac:dyDescent="0.2">
      <c r="B138">
        <v>2023</v>
      </c>
      <c r="C138" t="s">
        <v>100</v>
      </c>
      <c r="D138">
        <v>0.28799999999999998</v>
      </c>
      <c r="E138">
        <v>0.373</v>
      </c>
      <c r="F138">
        <v>0.66200000000000003</v>
      </c>
      <c r="G138">
        <v>162</v>
      </c>
      <c r="H138">
        <v>338</v>
      </c>
      <c r="I138">
        <v>38</v>
      </c>
      <c r="J138">
        <v>1352</v>
      </c>
      <c r="K138">
        <v>102</v>
      </c>
      <c r="L138">
        <v>10</v>
      </c>
      <c r="M138">
        <v>18</v>
      </c>
      <c r="N138">
        <v>98</v>
      </c>
      <c r="O138">
        <v>2061</v>
      </c>
      <c r="P138">
        <v>69</v>
      </c>
      <c r="Q138">
        <v>84</v>
      </c>
    </row>
    <row r="139" spans="2:17" x14ac:dyDescent="0.2">
      <c r="B139">
        <v>2023</v>
      </c>
      <c r="C139" t="s">
        <v>103</v>
      </c>
      <c r="D139">
        <v>0.318</v>
      </c>
      <c r="E139">
        <v>0.41799999999999998</v>
      </c>
      <c r="F139">
        <v>0.73599999999999999</v>
      </c>
      <c r="G139">
        <v>162</v>
      </c>
      <c r="H139">
        <v>528</v>
      </c>
      <c r="I139">
        <v>11</v>
      </c>
      <c r="J139">
        <v>1515</v>
      </c>
      <c r="K139">
        <v>66</v>
      </c>
      <c r="L139">
        <v>9</v>
      </c>
      <c r="M139">
        <v>28</v>
      </c>
      <c r="N139">
        <v>138</v>
      </c>
      <c r="O139">
        <v>2418</v>
      </c>
      <c r="P139">
        <v>108</v>
      </c>
      <c r="Q139">
        <v>119</v>
      </c>
    </row>
    <row r="140" spans="2:17" x14ac:dyDescent="0.2">
      <c r="B140">
        <v>2023</v>
      </c>
      <c r="C140" t="s">
        <v>95</v>
      </c>
      <c r="D140">
        <v>0.30399999999999999</v>
      </c>
      <c r="E140">
        <v>0.38900000000000001</v>
      </c>
      <c r="F140">
        <v>0.69299999999999995</v>
      </c>
      <c r="G140">
        <v>162</v>
      </c>
      <c r="H140">
        <v>417</v>
      </c>
      <c r="I140">
        <v>23</v>
      </c>
      <c r="J140">
        <v>1398</v>
      </c>
      <c r="K140">
        <v>82</v>
      </c>
      <c r="L140">
        <v>37</v>
      </c>
      <c r="M140">
        <v>26</v>
      </c>
      <c r="N140">
        <v>106</v>
      </c>
      <c r="O140">
        <v>2170</v>
      </c>
      <c r="P140">
        <v>100</v>
      </c>
      <c r="Q140">
        <v>69</v>
      </c>
    </row>
    <row r="141" spans="2:17" x14ac:dyDescent="0.2">
      <c r="B141">
        <v>2023</v>
      </c>
      <c r="C141" t="s">
        <v>4</v>
      </c>
      <c r="D141">
        <v>0.31900000000000001</v>
      </c>
      <c r="E141">
        <v>0.38300000000000001</v>
      </c>
      <c r="F141">
        <v>0.70199999999999996</v>
      </c>
      <c r="G141">
        <v>162</v>
      </c>
      <c r="H141">
        <v>525</v>
      </c>
      <c r="I141">
        <v>40</v>
      </c>
      <c r="J141">
        <v>1337</v>
      </c>
      <c r="K141">
        <v>57</v>
      </c>
      <c r="L141">
        <v>6</v>
      </c>
      <c r="M141">
        <v>26</v>
      </c>
      <c r="N141">
        <v>147</v>
      </c>
      <c r="O141">
        <v>2149</v>
      </c>
      <c r="P141">
        <v>47</v>
      </c>
      <c r="Q141">
        <v>74</v>
      </c>
    </row>
    <row r="142" spans="2:17" x14ac:dyDescent="0.2">
      <c r="B142">
        <v>2023</v>
      </c>
      <c r="C142" t="s">
        <v>10</v>
      </c>
      <c r="D142">
        <v>0.31900000000000001</v>
      </c>
      <c r="E142">
        <v>0.40500000000000003</v>
      </c>
      <c r="F142">
        <v>0.72399999999999998</v>
      </c>
      <c r="G142">
        <v>162</v>
      </c>
      <c r="H142">
        <v>520</v>
      </c>
      <c r="I142">
        <v>35</v>
      </c>
      <c r="J142">
        <v>1377</v>
      </c>
      <c r="K142">
        <v>130</v>
      </c>
      <c r="L142">
        <v>18</v>
      </c>
      <c r="M142">
        <v>33</v>
      </c>
      <c r="N142">
        <v>113</v>
      </c>
      <c r="O142">
        <v>2260</v>
      </c>
      <c r="P142">
        <v>105</v>
      </c>
      <c r="Q142">
        <v>92</v>
      </c>
    </row>
    <row r="143" spans="2:17" x14ac:dyDescent="0.2">
      <c r="B143">
        <v>2023</v>
      </c>
      <c r="C143" t="s">
        <v>93</v>
      </c>
      <c r="D143">
        <v>0.31</v>
      </c>
      <c r="E143">
        <v>0.39800000000000002</v>
      </c>
      <c r="F143">
        <v>0.70799999999999996</v>
      </c>
      <c r="G143">
        <v>162</v>
      </c>
      <c r="H143">
        <v>462</v>
      </c>
      <c r="I143">
        <v>28</v>
      </c>
      <c r="J143">
        <v>1316</v>
      </c>
      <c r="K143">
        <v>105</v>
      </c>
      <c r="L143">
        <v>7</v>
      </c>
      <c r="M143">
        <v>23</v>
      </c>
      <c r="N143">
        <v>140</v>
      </c>
      <c r="O143">
        <v>2226</v>
      </c>
      <c r="P143">
        <v>88</v>
      </c>
      <c r="Q143">
        <v>94</v>
      </c>
    </row>
    <row r="144" spans="2:17" x14ac:dyDescent="0.2">
      <c r="B144">
        <v>2023</v>
      </c>
      <c r="C144" t="s">
        <v>96</v>
      </c>
      <c r="D144">
        <v>0.32300000000000001</v>
      </c>
      <c r="E144">
        <v>0.42599999999999999</v>
      </c>
      <c r="F144">
        <v>0.749</v>
      </c>
      <c r="G144">
        <v>162</v>
      </c>
      <c r="H144">
        <v>509</v>
      </c>
      <c r="I144">
        <v>39</v>
      </c>
      <c r="J144">
        <v>1326</v>
      </c>
      <c r="K144">
        <v>78</v>
      </c>
      <c r="L144">
        <v>2</v>
      </c>
      <c r="M144">
        <v>30</v>
      </c>
      <c r="N144">
        <v>128</v>
      </c>
      <c r="O144">
        <v>2396</v>
      </c>
      <c r="P144">
        <v>104</v>
      </c>
      <c r="Q144">
        <v>116</v>
      </c>
    </row>
    <row r="145" spans="2:17" x14ac:dyDescent="0.2">
      <c r="B145">
        <v>2023</v>
      </c>
      <c r="C145" t="s">
        <v>29</v>
      </c>
      <c r="D145">
        <v>0.30199999999999999</v>
      </c>
      <c r="E145">
        <v>0.40699999999999997</v>
      </c>
      <c r="F145">
        <v>0.70899999999999996</v>
      </c>
      <c r="G145">
        <v>162</v>
      </c>
      <c r="H145">
        <v>491</v>
      </c>
      <c r="I145">
        <v>25</v>
      </c>
      <c r="J145">
        <v>1422</v>
      </c>
      <c r="K145">
        <v>73</v>
      </c>
      <c r="L145">
        <v>2</v>
      </c>
      <c r="M145">
        <v>22</v>
      </c>
      <c r="N145">
        <v>109</v>
      </c>
      <c r="O145">
        <v>2237</v>
      </c>
      <c r="P145">
        <v>107</v>
      </c>
      <c r="Q145">
        <v>118</v>
      </c>
    </row>
    <row r="146" spans="2:17" x14ac:dyDescent="0.2">
      <c r="B146">
        <v>2023</v>
      </c>
      <c r="C146" t="s">
        <v>94</v>
      </c>
      <c r="D146">
        <v>0.29299999999999998</v>
      </c>
      <c r="E146">
        <v>0.34300000000000003</v>
      </c>
      <c r="F146">
        <v>0.63700000000000001</v>
      </c>
      <c r="G146">
        <v>162</v>
      </c>
      <c r="H146">
        <v>515</v>
      </c>
      <c r="I146">
        <v>32</v>
      </c>
      <c r="J146">
        <v>1312</v>
      </c>
      <c r="K146">
        <v>65</v>
      </c>
      <c r="L146">
        <v>14</v>
      </c>
      <c r="M146">
        <v>22</v>
      </c>
      <c r="N146">
        <v>118</v>
      </c>
      <c r="O146">
        <v>1836</v>
      </c>
      <c r="P146">
        <v>71</v>
      </c>
      <c r="Q146">
        <v>64</v>
      </c>
    </row>
    <row r="147" spans="2:17" x14ac:dyDescent="0.2">
      <c r="B147">
        <v>2023</v>
      </c>
      <c r="C147" t="s">
        <v>104</v>
      </c>
      <c r="D147">
        <v>0.30599999999999999</v>
      </c>
      <c r="E147">
        <v>0.378</v>
      </c>
      <c r="F147">
        <v>0.68400000000000005</v>
      </c>
      <c r="G147">
        <v>162</v>
      </c>
      <c r="H147">
        <v>480</v>
      </c>
      <c r="I147">
        <v>32</v>
      </c>
      <c r="J147">
        <v>1224</v>
      </c>
      <c r="K147">
        <v>75</v>
      </c>
      <c r="L147">
        <v>7</v>
      </c>
      <c r="M147">
        <v>20</v>
      </c>
      <c r="N147">
        <v>140</v>
      </c>
      <c r="O147">
        <v>2080</v>
      </c>
      <c r="P147">
        <v>81</v>
      </c>
      <c r="Q147">
        <v>93</v>
      </c>
    </row>
    <row r="148" spans="2:17" x14ac:dyDescent="0.2">
      <c r="B148">
        <v>2023</v>
      </c>
      <c r="C148" t="s">
        <v>79</v>
      </c>
      <c r="D148">
        <v>0.32700000000000001</v>
      </c>
      <c r="E148">
        <v>0.46100000000000002</v>
      </c>
      <c r="F148">
        <v>0.78800000000000003</v>
      </c>
      <c r="G148">
        <v>162</v>
      </c>
      <c r="H148">
        <v>484</v>
      </c>
      <c r="I148">
        <v>36</v>
      </c>
      <c r="J148">
        <v>1325</v>
      </c>
      <c r="K148">
        <v>68</v>
      </c>
      <c r="L148">
        <v>8</v>
      </c>
      <c r="M148">
        <v>28</v>
      </c>
      <c r="N148">
        <v>143</v>
      </c>
      <c r="O148">
        <v>2597</v>
      </c>
      <c r="P148">
        <v>136</v>
      </c>
      <c r="Q148">
        <v>122</v>
      </c>
    </row>
    <row r="149" spans="2:17" x14ac:dyDescent="0.2">
      <c r="B149">
        <v>2023</v>
      </c>
      <c r="C149" t="s">
        <v>83</v>
      </c>
      <c r="D149">
        <v>0.33300000000000002</v>
      </c>
      <c r="E149">
        <v>0.42699999999999999</v>
      </c>
      <c r="F149">
        <v>0.76</v>
      </c>
      <c r="G149">
        <v>162</v>
      </c>
      <c r="H149">
        <v>565</v>
      </c>
      <c r="I149">
        <v>41</v>
      </c>
      <c r="J149">
        <v>1325</v>
      </c>
      <c r="K149">
        <v>66</v>
      </c>
      <c r="L149">
        <v>4</v>
      </c>
      <c r="M149">
        <v>29</v>
      </c>
      <c r="N149">
        <v>146</v>
      </c>
      <c r="O149">
        <v>2414</v>
      </c>
      <c r="P149">
        <v>80</v>
      </c>
      <c r="Q149">
        <v>98</v>
      </c>
    </row>
    <row r="150" spans="2:17" x14ac:dyDescent="0.2">
      <c r="B150">
        <v>2023</v>
      </c>
      <c r="C150" t="s">
        <v>84</v>
      </c>
      <c r="D150">
        <v>0.27900000000000003</v>
      </c>
      <c r="E150">
        <v>0.36399999999999999</v>
      </c>
      <c r="F150">
        <v>0.64300000000000002</v>
      </c>
      <c r="G150">
        <v>162</v>
      </c>
      <c r="H150">
        <v>463</v>
      </c>
      <c r="I150">
        <v>31</v>
      </c>
      <c r="J150">
        <v>1509</v>
      </c>
      <c r="K150">
        <v>89</v>
      </c>
      <c r="L150">
        <v>15</v>
      </c>
      <c r="M150">
        <v>29</v>
      </c>
      <c r="N150">
        <v>112</v>
      </c>
      <c r="O150">
        <v>2003</v>
      </c>
      <c r="P150">
        <v>96</v>
      </c>
      <c r="Q150">
        <v>91</v>
      </c>
    </row>
    <row r="151" spans="2:17" x14ac:dyDescent="0.2">
      <c r="B151">
        <v>2023</v>
      </c>
      <c r="C151" t="s">
        <v>90</v>
      </c>
      <c r="D151">
        <v>0.316</v>
      </c>
      <c r="E151">
        <v>0.41799999999999998</v>
      </c>
      <c r="F151">
        <v>0.73499999999999999</v>
      </c>
      <c r="G151">
        <v>162</v>
      </c>
      <c r="H151">
        <v>485</v>
      </c>
      <c r="I151">
        <v>49</v>
      </c>
      <c r="J151">
        <v>1487</v>
      </c>
      <c r="K151">
        <v>63</v>
      </c>
      <c r="L151">
        <v>1</v>
      </c>
      <c r="M151">
        <v>24</v>
      </c>
      <c r="N151">
        <v>142</v>
      </c>
      <c r="O151">
        <v>2394</v>
      </c>
      <c r="P151">
        <v>125</v>
      </c>
      <c r="Q151">
        <v>85</v>
      </c>
    </row>
    <row r="152" spans="2:17" x14ac:dyDescent="0.2">
      <c r="B152">
        <v>2023</v>
      </c>
      <c r="C152" t="s">
        <v>88</v>
      </c>
      <c r="D152">
        <v>0.33</v>
      </c>
      <c r="E152">
        <v>0.443</v>
      </c>
      <c r="F152">
        <v>0.77300000000000002</v>
      </c>
      <c r="G152">
        <v>162</v>
      </c>
      <c r="H152">
        <v>520</v>
      </c>
      <c r="I152">
        <v>54</v>
      </c>
      <c r="J152">
        <v>1381</v>
      </c>
      <c r="K152">
        <v>105</v>
      </c>
      <c r="L152">
        <v>1</v>
      </c>
      <c r="M152">
        <v>24</v>
      </c>
      <c r="N152">
        <v>123</v>
      </c>
      <c r="O152">
        <v>2469</v>
      </c>
      <c r="P152">
        <v>85</v>
      </c>
      <c r="Q152">
        <v>131</v>
      </c>
    </row>
    <row r="153" spans="2:17" x14ac:dyDescent="0.2"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</row>
    <row r="154" spans="2:17" x14ac:dyDescent="0.2">
      <c r="B154" s="45"/>
      <c r="C154"/>
      <c r="D154">
        <v>0.311</v>
      </c>
      <c r="E154">
        <v>0.40300000000000002</v>
      </c>
      <c r="F154">
        <v>0.71499999999999997</v>
      </c>
      <c r="G154">
        <v>1296</v>
      </c>
      <c r="H154">
        <v>7860</v>
      </c>
      <c r="I154">
        <v>538</v>
      </c>
      <c r="J154">
        <v>22064</v>
      </c>
      <c r="K154">
        <v>1280</v>
      </c>
      <c r="L154">
        <v>147</v>
      </c>
      <c r="M154">
        <v>406</v>
      </c>
      <c r="N154">
        <v>2030</v>
      </c>
      <c r="O154">
        <v>36026</v>
      </c>
      <c r="P154">
        <v>1522</v>
      </c>
      <c r="Q154">
        <v>1568</v>
      </c>
    </row>
    <row r="157" spans="2:17" x14ac:dyDescent="0.2">
      <c r="B157" t="s">
        <v>31</v>
      </c>
      <c r="C157"/>
      <c r="D157" t="s">
        <v>63</v>
      </c>
      <c r="E157" t="s">
        <v>64</v>
      </c>
      <c r="F157" t="s">
        <v>65</v>
      </c>
      <c r="G157" t="s">
        <v>66</v>
      </c>
      <c r="H157" t="s">
        <v>55</v>
      </c>
      <c r="I157" t="s">
        <v>67</v>
      </c>
      <c r="J157" t="s">
        <v>68</v>
      </c>
      <c r="K157" t="s">
        <v>69</v>
      </c>
      <c r="L157" t="s">
        <v>70</v>
      </c>
      <c r="M157" t="s">
        <v>71</v>
      </c>
      <c r="N157" t="s">
        <v>72</v>
      </c>
      <c r="O157" t="s">
        <v>73</v>
      </c>
    </row>
    <row r="158" spans="2:17" x14ac:dyDescent="0.2">
      <c r="B158">
        <v>2023</v>
      </c>
      <c r="C158" t="s">
        <v>42</v>
      </c>
      <c r="D158">
        <v>2</v>
      </c>
      <c r="E158">
        <v>19</v>
      </c>
      <c r="F158">
        <v>52</v>
      </c>
      <c r="G158">
        <v>6002</v>
      </c>
      <c r="H158">
        <v>18</v>
      </c>
      <c r="I158">
        <v>6</v>
      </c>
      <c r="J158">
        <v>43</v>
      </c>
      <c r="K158">
        <v>10</v>
      </c>
      <c r="L158">
        <v>0.27</v>
      </c>
      <c r="M158">
        <v>760</v>
      </c>
      <c r="N158">
        <v>612</v>
      </c>
      <c r="O158">
        <v>0.80500000000000005</v>
      </c>
    </row>
    <row r="159" spans="2:17" x14ac:dyDescent="0.2">
      <c r="B159">
        <v>2023</v>
      </c>
      <c r="C159" t="s">
        <v>99</v>
      </c>
      <c r="D159">
        <v>4</v>
      </c>
      <c r="E159">
        <v>7</v>
      </c>
      <c r="F159">
        <v>30</v>
      </c>
      <c r="G159">
        <v>6280</v>
      </c>
      <c r="H159">
        <v>28</v>
      </c>
      <c r="I159">
        <v>2</v>
      </c>
      <c r="J159">
        <v>50</v>
      </c>
      <c r="K159">
        <v>1</v>
      </c>
      <c r="L159">
        <v>0.308</v>
      </c>
      <c r="M159">
        <v>825</v>
      </c>
      <c r="N159">
        <v>546</v>
      </c>
      <c r="O159">
        <v>0.66200000000000003</v>
      </c>
    </row>
    <row r="160" spans="2:17" x14ac:dyDescent="0.2">
      <c r="B160">
        <v>2023</v>
      </c>
      <c r="C160" t="s">
        <v>102</v>
      </c>
      <c r="D160">
        <v>30</v>
      </c>
      <c r="E160">
        <v>12</v>
      </c>
      <c r="F160">
        <v>41</v>
      </c>
      <c r="G160">
        <v>6492</v>
      </c>
      <c r="H160">
        <v>40</v>
      </c>
      <c r="I160">
        <v>8</v>
      </c>
      <c r="J160">
        <v>48</v>
      </c>
      <c r="K160">
        <v>14</v>
      </c>
      <c r="L160">
        <v>0.28299999999999997</v>
      </c>
      <c r="M160">
        <v>863</v>
      </c>
      <c r="N160">
        <v>647</v>
      </c>
      <c r="O160">
        <v>0.75</v>
      </c>
    </row>
    <row r="161" spans="2:15" x14ac:dyDescent="0.2">
      <c r="B161">
        <v>2023</v>
      </c>
      <c r="C161" t="s">
        <v>82</v>
      </c>
      <c r="D161">
        <v>9</v>
      </c>
      <c r="E161">
        <v>12</v>
      </c>
      <c r="F161">
        <v>44</v>
      </c>
      <c r="G161">
        <v>6192</v>
      </c>
      <c r="H161">
        <v>25</v>
      </c>
      <c r="I161">
        <v>2</v>
      </c>
      <c r="J161">
        <v>49</v>
      </c>
      <c r="K161">
        <v>7</v>
      </c>
      <c r="L161">
        <v>0.28199999999999997</v>
      </c>
      <c r="M161">
        <v>859</v>
      </c>
      <c r="N161">
        <v>650</v>
      </c>
      <c r="O161">
        <v>0.75700000000000001</v>
      </c>
    </row>
    <row r="162" spans="2:15" x14ac:dyDescent="0.2">
      <c r="B162">
        <v>2023</v>
      </c>
      <c r="C162" t="s">
        <v>43</v>
      </c>
      <c r="D162">
        <v>21</v>
      </c>
      <c r="E162">
        <v>13</v>
      </c>
      <c r="F162">
        <v>44</v>
      </c>
      <c r="G162">
        <v>6111</v>
      </c>
      <c r="H162">
        <v>18</v>
      </c>
      <c r="I162">
        <v>5</v>
      </c>
      <c r="J162">
        <v>32</v>
      </c>
      <c r="K162">
        <v>9</v>
      </c>
      <c r="L162">
        <v>0.314</v>
      </c>
      <c r="M162">
        <v>848</v>
      </c>
      <c r="N162">
        <v>623</v>
      </c>
      <c r="O162">
        <v>0.73499999999999999</v>
      </c>
    </row>
    <row r="163" spans="2:15" x14ac:dyDescent="0.2">
      <c r="B163">
        <v>2023</v>
      </c>
      <c r="C163" t="s">
        <v>52</v>
      </c>
      <c r="D163">
        <v>26</v>
      </c>
      <c r="E163">
        <v>16</v>
      </c>
      <c r="F163">
        <v>48</v>
      </c>
      <c r="G163">
        <v>6156</v>
      </c>
      <c r="H163">
        <v>41</v>
      </c>
      <c r="I163">
        <v>3</v>
      </c>
      <c r="J163">
        <v>29</v>
      </c>
      <c r="K163">
        <v>11</v>
      </c>
      <c r="L163">
        <v>0.26</v>
      </c>
      <c r="M163">
        <v>839</v>
      </c>
      <c r="N163">
        <v>653</v>
      </c>
      <c r="O163">
        <v>0.77800000000000002</v>
      </c>
    </row>
    <row r="164" spans="2:15" x14ac:dyDescent="0.2">
      <c r="B164">
        <v>2023</v>
      </c>
      <c r="C164" t="s">
        <v>91</v>
      </c>
      <c r="D164">
        <v>22</v>
      </c>
      <c r="E164">
        <v>13</v>
      </c>
      <c r="F164">
        <v>50</v>
      </c>
      <c r="G164">
        <v>6150</v>
      </c>
      <c r="H164">
        <v>41</v>
      </c>
      <c r="I164">
        <v>8</v>
      </c>
      <c r="J164">
        <v>27</v>
      </c>
      <c r="K164">
        <v>5</v>
      </c>
      <c r="L164">
        <v>0.27600000000000002</v>
      </c>
      <c r="M164">
        <v>833</v>
      </c>
      <c r="N164">
        <v>647</v>
      </c>
      <c r="O164">
        <v>0.77700000000000002</v>
      </c>
    </row>
    <row r="165" spans="2:15" x14ac:dyDescent="0.2">
      <c r="B165">
        <v>2023</v>
      </c>
      <c r="C165" t="s">
        <v>97</v>
      </c>
      <c r="D165">
        <v>5</v>
      </c>
      <c r="E165">
        <v>4</v>
      </c>
      <c r="F165">
        <v>53</v>
      </c>
      <c r="G165">
        <v>6368</v>
      </c>
      <c r="H165">
        <v>26</v>
      </c>
      <c r="I165">
        <v>8</v>
      </c>
      <c r="J165">
        <v>33</v>
      </c>
      <c r="K165">
        <v>16</v>
      </c>
      <c r="L165">
        <v>0.28999999999999998</v>
      </c>
      <c r="M165">
        <v>880</v>
      </c>
      <c r="N165">
        <v>628</v>
      </c>
      <c r="O165">
        <v>0.71399999999999997</v>
      </c>
    </row>
    <row r="166" spans="2:15" x14ac:dyDescent="0.2">
      <c r="B166">
        <v>2023</v>
      </c>
      <c r="C166" t="s">
        <v>51</v>
      </c>
      <c r="D166">
        <v>6</v>
      </c>
      <c r="E166">
        <v>9</v>
      </c>
      <c r="F166">
        <v>41</v>
      </c>
      <c r="G166">
        <v>5995</v>
      </c>
      <c r="H166">
        <v>22</v>
      </c>
      <c r="I166">
        <v>0</v>
      </c>
      <c r="J166">
        <v>28</v>
      </c>
      <c r="K166">
        <v>5</v>
      </c>
      <c r="L166">
        <v>0.28699999999999998</v>
      </c>
      <c r="M166">
        <v>831</v>
      </c>
      <c r="N166">
        <v>652</v>
      </c>
      <c r="O166">
        <v>0.78500000000000003</v>
      </c>
    </row>
    <row r="167" spans="2:15" x14ac:dyDescent="0.2">
      <c r="B167">
        <v>2023</v>
      </c>
      <c r="C167" t="s">
        <v>92</v>
      </c>
      <c r="D167">
        <v>1</v>
      </c>
      <c r="E167">
        <v>9</v>
      </c>
      <c r="F167">
        <v>40</v>
      </c>
      <c r="G167">
        <v>6202</v>
      </c>
      <c r="H167">
        <v>68</v>
      </c>
      <c r="I167">
        <v>2</v>
      </c>
      <c r="J167">
        <v>56</v>
      </c>
      <c r="K167">
        <v>6</v>
      </c>
      <c r="L167">
        <v>0.29199999999999998</v>
      </c>
      <c r="M167">
        <v>804</v>
      </c>
      <c r="N167">
        <v>568</v>
      </c>
      <c r="O167">
        <v>0.70599999999999996</v>
      </c>
    </row>
    <row r="168" spans="2:15" x14ac:dyDescent="0.2">
      <c r="B168">
        <v>2023</v>
      </c>
      <c r="C168" t="s">
        <v>101</v>
      </c>
      <c r="D168">
        <v>9</v>
      </c>
      <c r="E168">
        <v>10</v>
      </c>
      <c r="F168">
        <v>34</v>
      </c>
      <c r="G168">
        <v>6319</v>
      </c>
      <c r="H168">
        <v>54</v>
      </c>
      <c r="I168">
        <v>5</v>
      </c>
      <c r="J168">
        <v>29</v>
      </c>
      <c r="K168">
        <v>5</v>
      </c>
      <c r="L168">
        <v>0.35699999999999998</v>
      </c>
      <c r="M168">
        <v>857</v>
      </c>
      <c r="N168">
        <v>593</v>
      </c>
      <c r="O168">
        <v>0.69199999999999995</v>
      </c>
    </row>
    <row r="169" spans="2:15" x14ac:dyDescent="0.2">
      <c r="B169">
        <v>2023</v>
      </c>
      <c r="C169" t="s">
        <v>80</v>
      </c>
      <c r="D169">
        <v>13</v>
      </c>
      <c r="E169">
        <v>13</v>
      </c>
      <c r="F169">
        <v>57</v>
      </c>
      <c r="G169">
        <v>5925</v>
      </c>
      <c r="H169">
        <v>36</v>
      </c>
      <c r="I169">
        <v>4</v>
      </c>
      <c r="J169">
        <v>41</v>
      </c>
      <c r="K169">
        <v>10</v>
      </c>
      <c r="L169">
        <v>0.23599999999999999</v>
      </c>
      <c r="M169">
        <v>757</v>
      </c>
      <c r="N169">
        <v>672</v>
      </c>
      <c r="O169">
        <v>0.88800000000000001</v>
      </c>
    </row>
    <row r="170" spans="2:15" x14ac:dyDescent="0.2">
      <c r="B170">
        <v>2023</v>
      </c>
      <c r="C170" t="s">
        <v>85</v>
      </c>
      <c r="D170">
        <v>21</v>
      </c>
      <c r="E170">
        <v>6</v>
      </c>
      <c r="F170">
        <v>35</v>
      </c>
      <c r="G170">
        <v>6384</v>
      </c>
      <c r="H170">
        <v>47</v>
      </c>
      <c r="I170">
        <v>2</v>
      </c>
      <c r="J170">
        <v>56</v>
      </c>
      <c r="K170">
        <v>13</v>
      </c>
      <c r="L170">
        <v>0.32100000000000001</v>
      </c>
      <c r="M170">
        <v>835</v>
      </c>
      <c r="N170">
        <v>660</v>
      </c>
      <c r="O170">
        <v>0.79</v>
      </c>
    </row>
    <row r="171" spans="2:15" x14ac:dyDescent="0.2">
      <c r="B171">
        <v>2023</v>
      </c>
      <c r="C171" t="s">
        <v>89</v>
      </c>
      <c r="D171">
        <v>12</v>
      </c>
      <c r="E171">
        <v>17</v>
      </c>
      <c r="F171">
        <v>37</v>
      </c>
      <c r="G171">
        <v>6101</v>
      </c>
      <c r="H171">
        <v>5</v>
      </c>
      <c r="I171">
        <v>4</v>
      </c>
      <c r="J171">
        <v>30</v>
      </c>
      <c r="K171">
        <v>4</v>
      </c>
      <c r="L171">
        <v>0.28599999999999998</v>
      </c>
      <c r="M171">
        <v>856</v>
      </c>
      <c r="N171">
        <v>614</v>
      </c>
      <c r="O171">
        <v>0.71699999999999997</v>
      </c>
    </row>
    <row r="172" spans="2:15" x14ac:dyDescent="0.2">
      <c r="B172">
        <v>2023</v>
      </c>
      <c r="C172" t="s">
        <v>98</v>
      </c>
      <c r="D172">
        <v>4</v>
      </c>
      <c r="E172">
        <v>10</v>
      </c>
      <c r="F172">
        <v>47</v>
      </c>
      <c r="G172">
        <v>6294</v>
      </c>
      <c r="H172">
        <v>49</v>
      </c>
      <c r="I172">
        <v>14</v>
      </c>
      <c r="J172">
        <v>47</v>
      </c>
      <c r="K172">
        <v>4</v>
      </c>
      <c r="L172">
        <v>0.33400000000000002</v>
      </c>
      <c r="M172">
        <v>869</v>
      </c>
      <c r="N172">
        <v>641</v>
      </c>
      <c r="O172">
        <v>0.73799999999999999</v>
      </c>
    </row>
    <row r="173" spans="2:15" x14ac:dyDescent="0.2">
      <c r="B173">
        <v>2023</v>
      </c>
      <c r="C173" t="s">
        <v>87</v>
      </c>
      <c r="D173">
        <v>8</v>
      </c>
      <c r="E173">
        <v>20</v>
      </c>
      <c r="F173">
        <v>52</v>
      </c>
      <c r="G173">
        <v>6049</v>
      </c>
      <c r="H173">
        <v>20</v>
      </c>
      <c r="I173">
        <v>2</v>
      </c>
      <c r="J173">
        <v>40</v>
      </c>
      <c r="K173">
        <v>4</v>
      </c>
      <c r="L173">
        <v>0.28899999999999998</v>
      </c>
      <c r="M173">
        <v>852</v>
      </c>
      <c r="N173">
        <v>626</v>
      </c>
      <c r="O173">
        <v>0.73499999999999999</v>
      </c>
    </row>
    <row r="174" spans="2:15" x14ac:dyDescent="0.2"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</row>
    <row r="175" spans="2:15" x14ac:dyDescent="0.2">
      <c r="B175" s="45"/>
      <c r="C175"/>
      <c r="D175">
        <v>193</v>
      </c>
      <c r="E175">
        <v>190</v>
      </c>
      <c r="F175">
        <v>705</v>
      </c>
      <c r="G175">
        <v>99020</v>
      </c>
      <c r="H175">
        <v>538</v>
      </c>
      <c r="I175">
        <v>75</v>
      </c>
      <c r="J175">
        <v>638</v>
      </c>
      <c r="K175">
        <v>124</v>
      </c>
      <c r="L175">
        <v>0.29099999999999998</v>
      </c>
      <c r="M175">
        <v>13368</v>
      </c>
      <c r="N175">
        <v>10032</v>
      </c>
      <c r="O175">
        <v>0.75</v>
      </c>
    </row>
  </sheetData>
  <mergeCells count="1">
    <mergeCell ref="E1:F1"/>
  </mergeCells>
  <phoneticPr fontId="0" type="noConversion"/>
  <printOptions horizontalCentered="1"/>
  <pageMargins left="0.25" right="0.25" top="1" bottom="1" header="0.5" footer="0.5"/>
  <pageSetup orientation="landscape" horizontalDpi="300" verticalDpi="300" r:id="rId1"/>
  <headerFooter alignWithMargins="0">
    <oddHeader>&amp;C&amp;"Wide Latin,Regular"&amp;14Team Batting - September/October</oddHeader>
    <oddFooter>&amp;C&amp;"Modern,Regular"&amp;8Page 28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A1:I17"/>
  <sheetViews>
    <sheetView tabSelected="1" workbookViewId="0">
      <selection activeCell="H13" sqref="H13"/>
    </sheetView>
  </sheetViews>
  <sheetFormatPr defaultColWidth="9.140625" defaultRowHeight="12.75" x14ac:dyDescent="0.2"/>
  <cols>
    <col min="1" max="1" width="28.28515625" style="2" customWidth="1"/>
    <col min="2" max="7" width="8.7109375" style="2" customWidth="1"/>
    <col min="8" max="8" width="10.28515625" style="2" customWidth="1"/>
    <col min="9" max="16384" width="9.140625" style="2"/>
  </cols>
  <sheetData>
    <row r="1" spans="1:9" s="4" customFormat="1" x14ac:dyDescent="0.2">
      <c r="B1" s="5" t="s">
        <v>21</v>
      </c>
      <c r="C1" s="5" t="s">
        <v>24</v>
      </c>
      <c r="D1" s="4" t="s">
        <v>25</v>
      </c>
      <c r="E1" s="4" t="s">
        <v>26</v>
      </c>
      <c r="F1" s="4" t="s">
        <v>27</v>
      </c>
      <c r="G1" s="4" t="s">
        <v>78</v>
      </c>
      <c r="H1" s="5" t="s">
        <v>28</v>
      </c>
      <c r="I1" s="5" t="s">
        <v>81</v>
      </c>
    </row>
    <row r="2" spans="1:9" x14ac:dyDescent="0.2">
      <c r="A2" s="3" t="str">
        <f>Teams!A2</f>
        <v>Arizona</v>
      </c>
      <c r="B2" s="6">
        <f>IF(ISERROR(April!C2),0,SUM(April!C2:D2))</f>
        <v>1596</v>
      </c>
      <c r="C2" s="6">
        <f>IF(ISERROR(May!C2),0,SUM(May!C2:D2))</f>
        <v>1554</v>
      </c>
      <c r="D2" s="6">
        <f>IF(ISERROR(June!C2),0,SUM(June!C2:D2))</f>
        <v>1556</v>
      </c>
      <c r="E2" s="6">
        <f>IF(ISERROR(July!C2),0,SUM(July!C2:D2))</f>
        <v>1616</v>
      </c>
      <c r="F2" s="6">
        <f>IF(ISERROR(August!C2),0,SUM(August!C2:D2))</f>
        <v>1606</v>
      </c>
      <c r="G2" s="6">
        <f>IF(ISERROR(Sept!C2),0,SUM(Sept!C2:D2))</f>
        <v>1614</v>
      </c>
      <c r="H2" s="6">
        <v>250</v>
      </c>
      <c r="I2" s="43">
        <f t="shared" ref="I2:I14" si="0">SUM(B2:H2)</f>
        <v>9792</v>
      </c>
    </row>
    <row r="3" spans="1:9" x14ac:dyDescent="0.2">
      <c r="A3" s="3" t="str">
        <f>Teams!B2</f>
        <v>Bakersfield</v>
      </c>
      <c r="B3" s="6">
        <f>IF(ISERROR(April!C3),0,SUM(April!C3:D3))</f>
        <v>1262</v>
      </c>
      <c r="C3" s="6">
        <f>IF(ISERROR(May!C3),0,SUM(May!C3:D3))</f>
        <v>1264</v>
      </c>
      <c r="D3" s="6">
        <f>IF(ISERROR(June!C3),0,SUM(June!C3:D3))</f>
        <v>1272</v>
      </c>
      <c r="E3" s="6">
        <f>IF(ISERROR(July!C3),0,SUM(July!C3:D3))</f>
        <v>1252</v>
      </c>
      <c r="F3" s="6">
        <f>IF(ISERROR(August!C3),0,SUM(August!C3:D3))</f>
        <v>1238</v>
      </c>
      <c r="G3" s="6">
        <f>IF(ISERROR(Sept!C3),0,SUM(Sept!C3:D3))</f>
        <v>1200</v>
      </c>
      <c r="H3" s="47"/>
      <c r="I3" s="43">
        <f t="shared" si="0"/>
        <v>7488</v>
      </c>
    </row>
    <row r="4" spans="1:9" x14ac:dyDescent="0.2">
      <c r="A4" s="3" t="str">
        <f>Teams!C2</f>
        <v>California</v>
      </c>
      <c r="B4" s="6">
        <f>IF(ISERROR(April!C4),0,SUM(April!C4:D4))</f>
        <v>1354</v>
      </c>
      <c r="C4" s="6">
        <f>IF(ISERROR(May!C4),0,SUM(May!C4:D4))</f>
        <v>1490</v>
      </c>
      <c r="D4" s="6">
        <f>IF(ISERROR(June!C4),0,SUM(June!C4:D4))</f>
        <v>1478</v>
      </c>
      <c r="E4" s="6">
        <f>IF(ISERROR(July!C4),0,SUM(July!C4:D4))</f>
        <v>1468</v>
      </c>
      <c r="F4" s="6">
        <f>IF(ISERROR(August!C4),0,SUM(August!C4:D4))</f>
        <v>1458</v>
      </c>
      <c r="G4" s="6">
        <f>IF(ISERROR(Sept!C4),0,SUM(Sept!C4:D4))</f>
        <v>1514</v>
      </c>
      <c r="H4" s="6">
        <v>250</v>
      </c>
      <c r="I4" s="43">
        <f t="shared" si="0"/>
        <v>9012</v>
      </c>
    </row>
    <row r="5" spans="1:9" x14ac:dyDescent="0.2">
      <c r="A5" s="3" t="str">
        <f>Teams!D2</f>
        <v>Chicago</v>
      </c>
      <c r="B5" s="6">
        <f>IF(ISERROR(April!C5),0,SUM(April!C5:D5))</f>
        <v>1418</v>
      </c>
      <c r="C5" s="6">
        <f>IF(ISERROR(May!C5),0,SUM(May!C5:D5))</f>
        <v>1474</v>
      </c>
      <c r="D5" s="6">
        <f>IF(ISERROR(June!C5),0,SUM(June!C5:D5))</f>
        <v>1456</v>
      </c>
      <c r="E5" s="6">
        <f>IF(ISERROR(July!C5),0,SUM(July!C5:D5))</f>
        <v>1402</v>
      </c>
      <c r="F5" s="6">
        <f>IF(ISERROR(August!C5),0,SUM(August!C5:D5))</f>
        <v>1400</v>
      </c>
      <c r="G5" s="6">
        <f>IF(ISERROR(Sept!C5),0,SUM(Sept!C5:D5))</f>
        <v>1334</v>
      </c>
      <c r="H5" s="6"/>
      <c r="I5" s="43">
        <f t="shared" si="0"/>
        <v>8484</v>
      </c>
    </row>
    <row r="6" spans="1:9" x14ac:dyDescent="0.2">
      <c r="A6" s="3" t="str">
        <f>Teams!E2</f>
        <v>Detroit</v>
      </c>
      <c r="B6" s="6">
        <f>IF(ISERROR(April!C6),0,SUM(April!C6:D6))</f>
        <v>1642</v>
      </c>
      <c r="C6" s="6">
        <f>IF(ISERROR(May!C6),0,SUM(May!C6:D6))</f>
        <v>1594</v>
      </c>
      <c r="D6" s="6">
        <f>IF(ISERROR(June!C6),0,SUM(June!C6:D6))</f>
        <v>1536</v>
      </c>
      <c r="E6" s="6">
        <f>IF(ISERROR(July!C6),0,SUM(July!C6:D6))</f>
        <v>1528</v>
      </c>
      <c r="F6" s="6">
        <f>IF(ISERROR(August!C6),0,SUM(August!C6:D6))</f>
        <v>1544</v>
      </c>
      <c r="G6" s="6">
        <f>IF(ISERROR(Sept!C6),0,SUM(Sept!C6:D6))</f>
        <v>1526</v>
      </c>
      <c r="H6" s="6">
        <v>250</v>
      </c>
      <c r="I6" s="43">
        <f t="shared" si="0"/>
        <v>9620</v>
      </c>
    </row>
    <row r="7" spans="1:9" x14ac:dyDescent="0.2">
      <c r="A7" s="3" t="str">
        <f>Teams!F2</f>
        <v>Hudson Valley</v>
      </c>
      <c r="B7" s="6">
        <f>IF(ISERROR(April!C7),0,SUM(April!C7:D7))</f>
        <v>1452</v>
      </c>
      <c r="C7" s="6">
        <f>IF(ISERROR(May!C7),0,SUM(May!C7:D7))</f>
        <v>1490</v>
      </c>
      <c r="D7" s="6">
        <f>IF(ISERROR(June!C7),0,SUM(June!C7:D7))</f>
        <v>1496</v>
      </c>
      <c r="E7" s="6">
        <f>IF(ISERROR(July!C7),0,SUM(July!C7:D7))</f>
        <v>1496</v>
      </c>
      <c r="F7" s="6">
        <f>IF(ISERROR(August!C7),0,SUM(August!C7:D7))</f>
        <v>1496</v>
      </c>
      <c r="G7" s="6">
        <f>IF(ISERROR(Sept!C7),0,SUM(Sept!C7:D7))</f>
        <v>1538</v>
      </c>
      <c r="H7" s="6">
        <v>1500</v>
      </c>
      <c r="I7" s="43">
        <f t="shared" si="0"/>
        <v>10468</v>
      </c>
    </row>
    <row r="8" spans="1:9" x14ac:dyDescent="0.2">
      <c r="A8" s="3" t="str">
        <f>Teams!G2</f>
        <v>Madison</v>
      </c>
      <c r="B8" s="6">
        <f>IF(ISERROR(April!C8),0,SUM(April!C8:D8))</f>
        <v>1372</v>
      </c>
      <c r="C8" s="6">
        <f>IF(ISERROR(May!C8),0,SUM(May!C8:D8))</f>
        <v>1366</v>
      </c>
      <c r="D8" s="6">
        <f>IF(ISERROR(June!C8),0,SUM(June!C8:D8))</f>
        <v>1436</v>
      </c>
      <c r="E8" s="6">
        <f>IF(ISERROR(July!C8),0,SUM(July!C8:D8))</f>
        <v>1500</v>
      </c>
      <c r="F8" s="6">
        <f>IF(ISERROR(August!C8),0,SUM(August!C8:D8))</f>
        <v>1460</v>
      </c>
      <c r="G8" s="6">
        <f>IF(ISERROR(Sept!C8),0,SUM(Sept!C8:D8))</f>
        <v>1484</v>
      </c>
      <c r="H8" s="6">
        <v>250</v>
      </c>
      <c r="I8" s="43">
        <f t="shared" si="0"/>
        <v>8868</v>
      </c>
    </row>
    <row r="9" spans="1:9" x14ac:dyDescent="0.2">
      <c r="A9" s="3" t="str">
        <f>Teams!H2</f>
        <v>Minnow Lake</v>
      </c>
      <c r="B9" s="6">
        <f>IF(ISERROR(April!C9),0,SUM(April!C9:D9))</f>
        <v>1534</v>
      </c>
      <c r="C9" s="6">
        <f>IF(ISERROR(May!C9),0,SUM(May!C9:D9))</f>
        <v>1408</v>
      </c>
      <c r="D9" s="6">
        <f>IF(ISERROR(June!C9),0,SUM(June!C9:D9))</f>
        <v>1416</v>
      </c>
      <c r="E9" s="6">
        <f>IF(ISERROR(July!C9),0,SUM(July!C9:D9))</f>
        <v>1434</v>
      </c>
      <c r="F9" s="6">
        <f>IF(ISERROR(August!C9),0,SUM(August!C9:D9))</f>
        <v>1402</v>
      </c>
      <c r="G9" s="6">
        <f>IF(ISERROR(Sept!C9),0,SUM(Sept!C9:D9))</f>
        <v>1376</v>
      </c>
      <c r="H9" s="6"/>
      <c r="I9" s="43">
        <f t="shared" si="0"/>
        <v>8570</v>
      </c>
    </row>
    <row r="10" spans="1:9" x14ac:dyDescent="0.2">
      <c r="A10" s="3" t="str">
        <f>Teams!I2</f>
        <v>New York</v>
      </c>
      <c r="B10" s="6">
        <f>IF(ISERROR(April!C10),0,SUM(April!C10:D10))</f>
        <v>1280</v>
      </c>
      <c r="C10" s="6">
        <f>IF(ISERROR(May!C10),0,SUM(May!C10:D10))</f>
        <v>1340</v>
      </c>
      <c r="D10" s="6">
        <f>IF(ISERROR(June!C10),0,SUM(June!C10:D10))</f>
        <v>1312</v>
      </c>
      <c r="E10" s="6">
        <f>IF(ISERROR(July!C10),0,SUM(July!C10:D10))</f>
        <v>1334</v>
      </c>
      <c r="F10" s="6">
        <f>IF(ISERROR(August!C10),0,SUM(August!C10:D10))</f>
        <v>1314</v>
      </c>
      <c r="G10" s="6">
        <f>IF(ISERROR(Sept!C10),0,SUM(Sept!C10:D10))</f>
        <v>1382</v>
      </c>
      <c r="H10" s="6"/>
      <c r="I10" s="43">
        <f t="shared" si="0"/>
        <v>7962</v>
      </c>
    </row>
    <row r="11" spans="1:9" x14ac:dyDescent="0.2">
      <c r="A11" s="3" t="str">
        <f>Teams!J2</f>
        <v>Pittsburgh</v>
      </c>
      <c r="B11" s="6">
        <f>IF(ISERROR(April!C11),0,SUM(April!C11:D11))</f>
        <v>1460</v>
      </c>
      <c r="C11" s="6">
        <f>IF(ISERROR(May!C11),0,SUM(May!C11:D11))</f>
        <v>1270</v>
      </c>
      <c r="D11" s="6">
        <f>IF(ISERROR(June!C11),0,SUM(June!C11:D11))</f>
        <v>1184</v>
      </c>
      <c r="E11" s="6">
        <f>IF(ISERROR(July!C11),0,SUM(July!C11:D11))</f>
        <v>1224</v>
      </c>
      <c r="F11" s="6">
        <f>IF(ISERROR(August!C11),0,SUM(August!C11:D11))</f>
        <v>1230</v>
      </c>
      <c r="G11" s="6">
        <f>IF(ISERROR(Sept!C11),0,SUM(Sept!C11:D11))</f>
        <v>1198</v>
      </c>
      <c r="H11" s="6"/>
      <c r="I11" s="43">
        <f t="shared" si="0"/>
        <v>7566</v>
      </c>
    </row>
    <row r="12" spans="1:9" x14ac:dyDescent="0.2">
      <c r="A12" s="3" t="str">
        <f>Teams!K2</f>
        <v>Portland</v>
      </c>
      <c r="B12" s="6">
        <f>IF(ISERROR(April!C12),0,SUM(April!C12:D12))</f>
        <v>1316</v>
      </c>
      <c r="C12" s="6">
        <f>IF(ISERROR(May!C12),0,SUM(May!C12:D12))</f>
        <v>1302</v>
      </c>
      <c r="D12" s="6">
        <f>IF(ISERROR(June!C12),0,SUM(June!C12:D12))</f>
        <v>1244</v>
      </c>
      <c r="E12" s="6">
        <f>IF(ISERROR(July!C12),0,SUM(July!C12:D12))</f>
        <v>1212</v>
      </c>
      <c r="F12" s="6">
        <f>IF(ISERROR(August!C12),0,SUM(August!C12:D12))</f>
        <v>1188</v>
      </c>
      <c r="G12" s="6">
        <f>IF(ISERROR(Sept!C12),0,SUM(Sept!C12:D12))</f>
        <v>1234</v>
      </c>
      <c r="H12" s="6"/>
      <c r="I12" s="43">
        <f t="shared" si="0"/>
        <v>7496</v>
      </c>
    </row>
    <row r="13" spans="1:9" x14ac:dyDescent="0.2">
      <c r="A13" s="3" t="str">
        <f>Teams!L2</f>
        <v>Portsmouth</v>
      </c>
      <c r="B13" s="6">
        <f>IF(ISERROR(April!C13),0,SUM(April!C13:D13))</f>
        <v>1664</v>
      </c>
      <c r="C13" s="6">
        <f>IF(ISERROR(May!C13),0,SUM(May!C13:D13))</f>
        <v>1772</v>
      </c>
      <c r="D13" s="6">
        <f>IF(ISERROR(June!C13),0,SUM(June!C13:D13))</f>
        <v>1802</v>
      </c>
      <c r="E13" s="6">
        <f>IF(ISERROR(July!C13),0,SUM(July!C13:D13))</f>
        <v>1780</v>
      </c>
      <c r="F13" s="6">
        <f>IF(ISERROR(August!C13),0,SUM(August!C13:D13))</f>
        <v>1742</v>
      </c>
      <c r="G13" s="6">
        <f>IF(ISERROR(Sept!C13),0,SUM(Sept!C13:D13))</f>
        <v>1776</v>
      </c>
      <c r="H13" s="47">
        <v>750</v>
      </c>
      <c r="I13" s="43">
        <f>SUM(B13:H13)</f>
        <v>11286</v>
      </c>
    </row>
    <row r="14" spans="1:9" x14ac:dyDescent="0.2">
      <c r="A14" s="3" t="str">
        <f>Teams!M2</f>
        <v>Seattle</v>
      </c>
      <c r="B14" s="6">
        <f>IF(ISERROR(April!C14),0,SUM(April!C14:D14))</f>
        <v>1388</v>
      </c>
      <c r="C14" s="6">
        <f>IF(ISERROR(May!C14),0,SUM(May!C14:D14))</f>
        <v>1320</v>
      </c>
      <c r="D14" s="6">
        <f>IF(ISERROR(June!C14),0,SUM(June!C14:D14))</f>
        <v>1380</v>
      </c>
      <c r="E14" s="6">
        <f>IF(ISERROR(July!C14),0,SUM(July!C14:D14))</f>
        <v>1302</v>
      </c>
      <c r="F14" s="6">
        <f>IF(ISERROR(August!C14),0,SUM(August!C14:D14))</f>
        <v>1254</v>
      </c>
      <c r="G14" s="6">
        <f>IF(ISERROR(Sept!C14),0,SUM(Sept!C14:D14))</f>
        <v>1208</v>
      </c>
      <c r="H14" s="6"/>
      <c r="I14" s="43">
        <f t="shared" si="0"/>
        <v>7852</v>
      </c>
    </row>
    <row r="15" spans="1:9" x14ac:dyDescent="0.2">
      <c r="A15" s="3" t="str">
        <f>Teams!N2</f>
        <v>Spokane</v>
      </c>
      <c r="B15" s="6">
        <f>IF(ISERROR(April!C15),0,SUM(April!C15:D15))</f>
        <v>1612</v>
      </c>
      <c r="C15" s="6">
        <f>IF(ISERROR(May!C15),0,SUM(May!C15:D15))</f>
        <v>1474</v>
      </c>
      <c r="D15" s="6">
        <f>IF(ISERROR(June!C15),0,SUM(June!C15:D15))</f>
        <v>1522</v>
      </c>
      <c r="E15" s="6">
        <f>IF(ISERROR(July!C15),0,SUM(July!C15:D15))</f>
        <v>1506</v>
      </c>
      <c r="F15" s="6">
        <f>IF(ISERROR(August!C15),0,SUM(August!C15:D15))</f>
        <v>1562</v>
      </c>
      <c r="G15" s="6">
        <f>IF(ISERROR(Sept!C15),0,SUM(Sept!C15:D15))</f>
        <v>1510</v>
      </c>
      <c r="H15" s="6"/>
      <c r="I15" s="43">
        <f>SUM(B15:H15)</f>
        <v>9186</v>
      </c>
    </row>
    <row r="16" spans="1:9" x14ac:dyDescent="0.2">
      <c r="A16" s="3" t="str">
        <f>Teams!O2</f>
        <v>Sudbury</v>
      </c>
      <c r="B16" s="6">
        <f>IF(ISERROR(April!C16),0,SUM(April!C16:D16))</f>
        <v>1496</v>
      </c>
      <c r="C16" s="6">
        <f>IF(ISERROR(May!C16),0,SUM(May!C16:D16))</f>
        <v>1436</v>
      </c>
      <c r="D16" s="6">
        <f>IF(ISERROR(June!C16),0,SUM(June!C16:D16))</f>
        <v>1346</v>
      </c>
      <c r="E16" s="6">
        <f>IF(ISERROR(July!C16),0,SUM(July!C16:D16))</f>
        <v>1402</v>
      </c>
      <c r="F16" s="6">
        <f>IF(ISERROR(August!C16),0,SUM(August!C16:D16))</f>
        <v>1442</v>
      </c>
      <c r="G16" s="6">
        <f>IF(ISERROR(Sept!C16),0,SUM(Sept!C16:D16))</f>
        <v>1416</v>
      </c>
      <c r="H16" s="6">
        <v>750</v>
      </c>
      <c r="I16" s="43">
        <f>SUM(B16:H16)</f>
        <v>9288</v>
      </c>
    </row>
    <row r="17" spans="1:9" x14ac:dyDescent="0.2">
      <c r="A17" s="3" t="str">
        <f>Teams!P2</f>
        <v>Tucson</v>
      </c>
      <c r="B17" s="6">
        <f>IF(ISERROR(April!C17),0,SUM(April!C17:D17))</f>
        <v>1754</v>
      </c>
      <c r="C17" s="6">
        <f>IF(ISERROR(May!C17),0,SUM(May!C17:D17))</f>
        <v>1732</v>
      </c>
      <c r="D17" s="6">
        <f>IF(ISERROR(June!C17),0,SUM(June!C17:D17))</f>
        <v>1756</v>
      </c>
      <c r="E17" s="6">
        <f>IF(ISERROR(July!C17),0,SUM(July!C17:D17))</f>
        <v>1722</v>
      </c>
      <c r="F17" s="6">
        <f>IF(ISERROR(August!C17),0,SUM(August!C17:D17))</f>
        <v>1780</v>
      </c>
      <c r="G17" s="6">
        <f>IF(ISERROR(Sept!C17),0,SUM(Sept!C17:D17))</f>
        <v>1800</v>
      </c>
      <c r="H17" s="6">
        <v>2000</v>
      </c>
      <c r="I17" s="43">
        <f>SUM(B17:H17)</f>
        <v>12544</v>
      </c>
    </row>
  </sheetData>
  <phoneticPr fontId="0" type="noConversion"/>
  <printOptions horizontalCentered="1"/>
  <pageMargins left="0.75" right="0.75" top="1" bottom="1" header="0.5" footer="0.5"/>
  <pageSetup scale="89" orientation="landscape" horizontalDpi="300" verticalDpi="300" r:id="rId1"/>
  <headerFooter alignWithMargins="0">
    <oddHeader>&amp;C&amp;"Wide Latin,Regular"&amp;14Total Points - September/October</oddHeader>
    <oddFooter>&amp;C&amp;"Modern,Regular"&amp;8Page 30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Q20"/>
  <sheetViews>
    <sheetView workbookViewId="0"/>
  </sheetViews>
  <sheetFormatPr defaultColWidth="9.140625" defaultRowHeight="12.75" x14ac:dyDescent="0.2"/>
  <cols>
    <col min="1" max="16384" width="9.140625" style="2"/>
  </cols>
  <sheetData>
    <row r="1" spans="1:17" x14ac:dyDescent="0.2">
      <c r="A1" s="1" t="s">
        <v>3</v>
      </c>
      <c r="B1" s="46" t="s">
        <v>100</v>
      </c>
      <c r="C1" s="46" t="s">
        <v>103</v>
      </c>
      <c r="D1" s="46" t="s">
        <v>95</v>
      </c>
      <c r="E1" s="1" t="s">
        <v>4</v>
      </c>
      <c r="F1" s="1" t="s">
        <v>10</v>
      </c>
      <c r="G1" s="46" t="s">
        <v>93</v>
      </c>
      <c r="H1" s="46" t="s">
        <v>96</v>
      </c>
      <c r="I1" s="1" t="s">
        <v>29</v>
      </c>
      <c r="J1" s="46" t="s">
        <v>94</v>
      </c>
      <c r="K1" s="46" t="s">
        <v>104</v>
      </c>
      <c r="L1" s="1" t="s">
        <v>79</v>
      </c>
      <c r="M1" s="46" t="s">
        <v>84</v>
      </c>
      <c r="N1" s="46" t="s">
        <v>90</v>
      </c>
      <c r="O1" s="1" t="s">
        <v>83</v>
      </c>
      <c r="P1" s="46" t="s">
        <v>88</v>
      </c>
      <c r="Q1" s="46"/>
    </row>
    <row r="2" spans="1:17" x14ac:dyDescent="0.2">
      <c r="A2" s="45" t="s">
        <v>42</v>
      </c>
      <c r="B2" s="45" t="s">
        <v>99</v>
      </c>
      <c r="C2" s="45" t="s">
        <v>102</v>
      </c>
      <c r="D2" s="48" t="s">
        <v>82</v>
      </c>
      <c r="E2" s="45" t="s">
        <v>43</v>
      </c>
      <c r="F2" s="45" t="s">
        <v>52</v>
      </c>
      <c r="G2" s="45" t="s">
        <v>91</v>
      </c>
      <c r="H2" s="45" t="s">
        <v>97</v>
      </c>
      <c r="I2" s="45" t="s">
        <v>51</v>
      </c>
      <c r="J2" s="45" t="s">
        <v>92</v>
      </c>
      <c r="K2" s="45" t="s">
        <v>101</v>
      </c>
      <c r="L2" s="45" t="s">
        <v>80</v>
      </c>
      <c r="M2" s="45" t="s">
        <v>85</v>
      </c>
      <c r="N2" s="45" t="s">
        <v>89</v>
      </c>
      <c r="O2" s="45" t="s">
        <v>98</v>
      </c>
      <c r="P2" s="45" t="s">
        <v>87</v>
      </c>
      <c r="Q2" s="45"/>
    </row>
    <row r="3" spans="1:17" x14ac:dyDescent="0.2">
      <c r="H3" s="45"/>
    </row>
    <row r="5" spans="1:17" x14ac:dyDescent="0.2">
      <c r="A5"/>
    </row>
    <row r="6" spans="1:17" x14ac:dyDescent="0.2">
      <c r="A6"/>
    </row>
    <row r="7" spans="1:17" x14ac:dyDescent="0.2">
      <c r="A7"/>
    </row>
    <row r="8" spans="1:17" x14ac:dyDescent="0.2">
      <c r="A8"/>
    </row>
    <row r="9" spans="1:17" x14ac:dyDescent="0.2">
      <c r="A9"/>
    </row>
    <row r="10" spans="1:17" x14ac:dyDescent="0.2">
      <c r="A10"/>
    </row>
    <row r="11" spans="1:17" x14ac:dyDescent="0.2">
      <c r="A11"/>
    </row>
    <row r="12" spans="1:17" x14ac:dyDescent="0.2">
      <c r="A12"/>
    </row>
    <row r="13" spans="1:17" x14ac:dyDescent="0.2">
      <c r="A13"/>
    </row>
    <row r="14" spans="1:17" x14ac:dyDescent="0.2">
      <c r="A14"/>
    </row>
    <row r="15" spans="1:17" x14ac:dyDescent="0.2">
      <c r="A15"/>
    </row>
    <row r="16" spans="1:17" x14ac:dyDescent="0.2">
      <c r="A16"/>
    </row>
    <row r="17" spans="1:1" x14ac:dyDescent="0.2">
      <c r="A17"/>
    </row>
    <row r="18" spans="1:1" x14ac:dyDescent="0.2">
      <c r="A18"/>
    </row>
    <row r="19" spans="1:1" x14ac:dyDescent="0.2">
      <c r="A19"/>
    </row>
    <row r="20" spans="1:1" x14ac:dyDescent="0.2">
      <c r="A20"/>
    </row>
  </sheetData>
  <sortState columnSort="1" ref="A1:P2">
    <sortCondition ref="A2:P2"/>
  </sortState>
  <phoneticPr fontId="2" type="noConversion"/>
  <pageMargins left="0.75" right="0.75" top="1" bottom="1" header="0.5" footer="0.5"/>
  <pageSetup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April</vt:lpstr>
      <vt:lpstr>May</vt:lpstr>
      <vt:lpstr>June</vt:lpstr>
      <vt:lpstr>July</vt:lpstr>
      <vt:lpstr>August</vt:lpstr>
      <vt:lpstr>Sept</vt:lpstr>
      <vt:lpstr>Totals</vt:lpstr>
      <vt:lpstr>Teams</vt:lpstr>
    </vt:vector>
  </TitlesOfParts>
  <Company>Ford Motor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Manufacturing Operations</dc:creator>
  <cp:lastModifiedBy>Brian McDaniels</cp:lastModifiedBy>
  <cp:lastPrinted>1999-09-14T18:35:21Z</cp:lastPrinted>
  <dcterms:created xsi:type="dcterms:W3CDTF">1997-12-26T13:52:06Z</dcterms:created>
  <dcterms:modified xsi:type="dcterms:W3CDTF">2023-12-05T04:18:14Z</dcterms:modified>
</cp:coreProperties>
</file>